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ROJEKT ZAHOD\2022\URED Marof-Žiri\razpisna dokumentacija objavljena na portalu JN\"/>
    </mc:Choice>
  </mc:AlternateContent>
  <bookViews>
    <workbookView xWindow="0" yWindow="0" windowWidth="25125" windowHeight="11700"/>
  </bookViews>
  <sheets>
    <sheet name="rekapitulacija predpračuna" sheetId="59" r:id="rId1"/>
    <sheet name=" predračun cesta" sheetId="73" r:id="rId2"/>
    <sheet name="rekapitulacija objekti" sheetId="90" r:id="rId3"/>
    <sheet name="objekti" sheetId="91" r:id="rId4"/>
    <sheet name="Kanalizacija" sheetId="83" r:id="rId5"/>
    <sheet name="vodovod sekundarni obnova" sheetId="84" r:id="rId6"/>
    <sheet name="CR " sheetId="85" r:id="rId7"/>
    <sheet name="ZAŠČITA EE VODOV" sheetId="88" r:id="rId8"/>
    <sheet name="TKO" sheetId="89" r:id="rId9"/>
  </sheets>
  <definedNames>
    <definedName name="_Toc92683858" localSheetId="1">' predračun cesta'!$B$42</definedName>
    <definedName name="_Toc92683858" localSheetId="3">objekti!#REF!</definedName>
    <definedName name="_Toc92683859" localSheetId="1">' predračun cesta'!#REF!</definedName>
    <definedName name="_Toc92683859" localSheetId="3">objekti!#REF!</definedName>
    <definedName name="_Toc92683861" localSheetId="1">' predračun cesta'!$B$51</definedName>
    <definedName name="_Toc92683861" localSheetId="3">objekti!#REF!</definedName>
    <definedName name="_Toc92683892" localSheetId="1">' predračun cesta'!#REF!</definedName>
    <definedName name="_Toc92683892" localSheetId="3">objekti!#REF!</definedName>
    <definedName name="OLE_LINK13" localSheetId="6">'CR '!$C$6</definedName>
    <definedName name="OLE_LINK13" localSheetId="7">'ZAŠČITA EE VODOV'!#REF!</definedName>
    <definedName name="OLE_LINK41" localSheetId="6">'CR '!$C$6</definedName>
    <definedName name="OLE_LINK41" localSheetId="7">'ZAŠČITA EE VODOV'!#REF!</definedName>
    <definedName name="_xlnm.Print_Area" localSheetId="1">' predračun cesta'!$A$1:$F$166</definedName>
    <definedName name="_xlnm.Print_Area" localSheetId="6">'CR '!$A$1:$H$209</definedName>
    <definedName name="_xlnm.Print_Area" localSheetId="4">Kanalizacija!$A$1:$F$237</definedName>
    <definedName name="_xlnm.Print_Area" localSheetId="3">objekti!$A$1:$F$35</definedName>
    <definedName name="_xlnm.Print_Area" localSheetId="2">'rekapitulacija objekti'!$A$1:$I$39</definedName>
    <definedName name="_xlnm.Print_Area" localSheetId="0">'rekapitulacija predpračuna'!$A$1:$I$55</definedName>
    <definedName name="_xlnm.Print_Area" localSheetId="8">TKO!$A$1:$H$64</definedName>
    <definedName name="_xlnm.Print_Area" localSheetId="5">'vodovod sekundarni obnova'!$A$1:$F$191</definedName>
    <definedName name="_xlnm.Print_Area" localSheetId="7">'ZAŠČITA EE VODOV'!$A$1:$F$81</definedName>
    <definedName name="_xlnm.Print_Titles" localSheetId="1">' predračun cesta'!$1:$2</definedName>
    <definedName name="_xlnm.Print_Titles" localSheetId="6">'CR '!$30:$32</definedName>
    <definedName name="_xlnm.Print_Titles" localSheetId="3">objekti!$1:$2</definedName>
    <definedName name="_xlnm.Print_Titles" localSheetId="5">'vodovod sekundarni obnova'!$27:$27</definedName>
    <definedName name="_xlnm.Print_Titles" localSheetId="7">'ZAŠČITA EE VODOV'!$21:$21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6" i="73" l="1"/>
  <c r="F64" i="84" l="1"/>
  <c r="F63" i="84"/>
  <c r="F187" i="83"/>
  <c r="F182" i="83"/>
  <c r="F63" i="83"/>
  <c r="F61" i="83"/>
  <c r="F60" i="83"/>
  <c r="F59" i="83"/>
  <c r="F69" i="83"/>
  <c r="F67" i="83"/>
  <c r="F66" i="83"/>
  <c r="F65" i="83"/>
  <c r="F32" i="91"/>
  <c r="F31" i="91"/>
  <c r="F30" i="91"/>
  <c r="F28" i="91"/>
  <c r="F26" i="91"/>
  <c r="F25" i="91"/>
  <c r="F23" i="91"/>
  <c r="F22" i="91"/>
  <c r="F20" i="91"/>
  <c r="F19" i="91"/>
  <c r="F18" i="91"/>
  <c r="F17" i="91"/>
  <c r="F8" i="91"/>
  <c r="F7" i="91"/>
  <c r="F6" i="91"/>
  <c r="F5" i="91"/>
  <c r="F31" i="83"/>
  <c r="F30" i="83"/>
  <c r="H60" i="89"/>
  <c r="H58" i="89"/>
  <c r="H56" i="89"/>
  <c r="H54" i="89"/>
  <c r="H52" i="89"/>
  <c r="H50" i="89"/>
  <c r="H48" i="89"/>
  <c r="H46" i="89"/>
  <c r="H44" i="89"/>
  <c r="H42" i="89"/>
  <c r="H40" i="89"/>
  <c r="H38" i="89"/>
  <c r="H36" i="89"/>
  <c r="H34" i="89"/>
  <c r="H32" i="89"/>
  <c r="H30" i="89"/>
  <c r="H28" i="89"/>
  <c r="F62" i="88"/>
  <c r="F60" i="88"/>
  <c r="F58" i="88"/>
  <c r="F56" i="88"/>
  <c r="F54" i="88"/>
  <c r="F51" i="88"/>
  <c r="F49" i="88"/>
  <c r="F46" i="88"/>
  <c r="F37" i="88"/>
  <c r="F35" i="88"/>
  <c r="F33" i="88"/>
  <c r="F31" i="88"/>
  <c r="F29" i="88"/>
  <c r="H178" i="85"/>
  <c r="H176" i="85"/>
  <c r="H170" i="85"/>
  <c r="H168" i="85"/>
  <c r="H162" i="85"/>
  <c r="H160" i="85"/>
  <c r="H152" i="85"/>
  <c r="H146" i="85"/>
  <c r="H144" i="85"/>
  <c r="H142" i="85"/>
  <c r="H140" i="85"/>
  <c r="H138" i="85"/>
  <c r="H136" i="85"/>
  <c r="H134" i="85"/>
  <c r="H132" i="85"/>
  <c r="H130" i="85"/>
  <c r="H128" i="85"/>
  <c r="H126" i="85"/>
  <c r="H114" i="85"/>
  <c r="H112" i="85"/>
  <c r="H102" i="85"/>
  <c r="H100" i="85"/>
  <c r="H104" i="85" s="1"/>
  <c r="H94" i="85"/>
  <c r="H92" i="85"/>
  <c r="H80" i="85"/>
  <c r="H82" i="85" s="1"/>
  <c r="H73" i="85"/>
  <c r="H71" i="85"/>
  <c r="H64" i="85"/>
  <c r="H62" i="85"/>
  <c r="H60" i="85"/>
  <c r="H49" i="85"/>
  <c r="H52" i="85" s="1"/>
  <c r="H43" i="85"/>
  <c r="H41" i="85"/>
  <c r="H39" i="85"/>
  <c r="F31" i="84"/>
  <c r="F32" i="84"/>
  <c r="F35" i="84"/>
  <c r="F38" i="84"/>
  <c r="F41" i="84"/>
  <c r="F44" i="84"/>
  <c r="F56" i="84"/>
  <c r="F59" i="84"/>
  <c r="F60" i="84"/>
  <c r="F67" i="84"/>
  <c r="D68" i="84"/>
  <c r="F68" i="84" s="1"/>
  <c r="F71" i="84"/>
  <c r="F72" i="84"/>
  <c r="F75" i="84"/>
  <c r="F76" i="84"/>
  <c r="F79" i="84"/>
  <c r="F80" i="84"/>
  <c r="F83" i="84"/>
  <c r="F84" i="84"/>
  <c r="F87" i="84"/>
  <c r="F88" i="84"/>
  <c r="F91" i="84"/>
  <c r="F100" i="84"/>
  <c r="F101" i="84"/>
  <c r="F102" i="84"/>
  <c r="F105" i="84"/>
  <c r="F106" i="84"/>
  <c r="F107" i="84"/>
  <c r="F108" i="84"/>
  <c r="F109" i="84"/>
  <c r="F111" i="84"/>
  <c r="F112" i="84"/>
  <c r="F115" i="84"/>
  <c r="F116" i="84"/>
  <c r="F117" i="84"/>
  <c r="F118" i="84"/>
  <c r="F122" i="84"/>
  <c r="F125" i="84"/>
  <c r="F126" i="84"/>
  <c r="F127" i="84"/>
  <c r="F128" i="84"/>
  <c r="F130" i="84"/>
  <c r="F131" i="84"/>
  <c r="F134" i="84"/>
  <c r="F137" i="84"/>
  <c r="F141" i="84"/>
  <c r="F144" i="84"/>
  <c r="F147" i="84"/>
  <c r="F150" i="84"/>
  <c r="D153" i="84"/>
  <c r="F153" i="84" s="1"/>
  <c r="D154" i="84"/>
  <c r="F154" i="84" s="1"/>
  <c r="D157" i="84"/>
  <c r="F157" i="84" s="1"/>
  <c r="F161" i="84"/>
  <c r="F176" i="84"/>
  <c r="F179" i="84"/>
  <c r="F182" i="84"/>
  <c r="F186" i="84"/>
  <c r="F16" i="83"/>
  <c r="F20" i="83"/>
  <c r="F21" i="83"/>
  <c r="F22" i="83"/>
  <c r="F35" i="83"/>
  <c r="F46" i="83"/>
  <c r="F49" i="83"/>
  <c r="F52" i="83"/>
  <c r="F53" i="83"/>
  <c r="F55" i="83"/>
  <c r="F56" i="83"/>
  <c r="F57" i="83"/>
  <c r="F70" i="83"/>
  <c r="F71" i="83"/>
  <c r="F72" i="83"/>
  <c r="F73" i="83"/>
  <c r="F75" i="83"/>
  <c r="F76" i="83"/>
  <c r="F77" i="83"/>
  <c r="F78" i="83"/>
  <c r="F79" i="83"/>
  <c r="F80" i="83"/>
  <c r="F81" i="83"/>
  <c r="F82" i="83"/>
  <c r="F83" i="83"/>
  <c r="F84" i="83"/>
  <c r="F85" i="83"/>
  <c r="F86" i="83"/>
  <c r="F87" i="83"/>
  <c r="F88" i="83"/>
  <c r="F89" i="83"/>
  <c r="F90" i="83"/>
  <c r="F91" i="83"/>
  <c r="F92" i="83"/>
  <c r="F93" i="83"/>
  <c r="F94" i="83"/>
  <c r="F95" i="83"/>
  <c r="F96" i="83"/>
  <c r="F97" i="83"/>
  <c r="F98" i="83"/>
  <c r="F99" i="83"/>
  <c r="F100" i="83"/>
  <c r="F102" i="83"/>
  <c r="F103" i="83"/>
  <c r="F104" i="83"/>
  <c r="F105" i="83"/>
  <c r="F106" i="83"/>
  <c r="F108" i="83"/>
  <c r="F109" i="83"/>
  <c r="F110" i="83"/>
  <c r="F111" i="83"/>
  <c r="F113" i="83"/>
  <c r="F114" i="83"/>
  <c r="F115" i="83"/>
  <c r="F116" i="83"/>
  <c r="F117" i="83"/>
  <c r="F119" i="83"/>
  <c r="F120" i="83"/>
  <c r="F121" i="83"/>
  <c r="F122" i="83"/>
  <c r="F123" i="83"/>
  <c r="F125" i="83"/>
  <c r="F126" i="83"/>
  <c r="F127" i="83"/>
  <c r="F128" i="83"/>
  <c r="F134" i="83"/>
  <c r="F136" i="83"/>
  <c r="F137" i="83"/>
  <c r="F138" i="83"/>
  <c r="F139" i="83"/>
  <c r="F140" i="83"/>
  <c r="F141" i="83"/>
  <c r="F142" i="83"/>
  <c r="D143" i="83"/>
  <c r="F143" i="83" s="1"/>
  <c r="F144" i="83"/>
  <c r="F145" i="83"/>
  <c r="F146" i="83"/>
  <c r="F147" i="83"/>
  <c r="F148" i="83"/>
  <c r="F155" i="83"/>
  <c r="F161" i="83"/>
  <c r="F165" i="83"/>
  <c r="F170" i="83"/>
  <c r="F176" i="83"/>
  <c r="F192" i="83"/>
  <c r="F198" i="83"/>
  <c r="F203" i="83"/>
  <c r="F208" i="83"/>
  <c r="F213" i="83"/>
  <c r="F215" i="83"/>
  <c r="F216" i="83"/>
  <c r="F217" i="83"/>
  <c r="F218" i="83"/>
  <c r="F219" i="83"/>
  <c r="F221" i="83"/>
  <c r="F222" i="83"/>
  <c r="F223" i="83"/>
  <c r="F224" i="83"/>
  <c r="F225" i="83"/>
  <c r="F227" i="83"/>
  <c r="F228" i="83"/>
  <c r="F229" i="83"/>
  <c r="F230" i="83"/>
  <c r="F231" i="83"/>
  <c r="F233" i="83"/>
  <c r="F234" i="83"/>
  <c r="F235" i="83"/>
  <c r="F236" i="83"/>
  <c r="F34" i="91" l="1"/>
  <c r="H20" i="90" s="1"/>
  <c r="F10" i="91"/>
  <c r="H19" i="90" s="1"/>
  <c r="H172" i="85"/>
  <c r="H205" i="85" s="1"/>
  <c r="H180" i="85"/>
  <c r="H96" i="85"/>
  <c r="H106" i="85" s="1"/>
  <c r="H193" i="85" s="1"/>
  <c r="H66" i="85"/>
  <c r="H45" i="85"/>
  <c r="H54" i="85" s="1"/>
  <c r="H191" i="85" s="1"/>
  <c r="H116" i="85"/>
  <c r="H118" i="85" s="1"/>
  <c r="H194" i="85" s="1"/>
  <c r="H75" i="85"/>
  <c r="F237" i="83"/>
  <c r="F6" i="83" s="1"/>
  <c r="F47" i="84"/>
  <c r="F14" i="84" s="1"/>
  <c r="F93" i="84"/>
  <c r="F15" i="84" s="1"/>
  <c r="F165" i="84"/>
  <c r="F168" i="84" s="1"/>
  <c r="H164" i="85"/>
  <c r="H204" i="85" s="1"/>
  <c r="F41" i="88"/>
  <c r="F73" i="88" s="1"/>
  <c r="F78" i="88" s="1"/>
  <c r="F8" i="88" s="1"/>
  <c r="F66" i="88"/>
  <c r="F74" i="88" s="1"/>
  <c r="H62" i="89"/>
  <c r="H206" i="85"/>
  <c r="F149" i="83"/>
  <c r="F3" i="83" s="1"/>
  <c r="H22" i="90" l="1"/>
  <c r="H24" i="90" s="1"/>
  <c r="H25" i="59" s="1"/>
  <c r="H208" i="85"/>
  <c r="H14" i="85" s="1"/>
  <c r="H85" i="85"/>
  <c r="H192" i="85" s="1"/>
  <c r="H196" i="85" s="1"/>
  <c r="H13" i="85" s="1"/>
  <c r="F188" i="84"/>
  <c r="F20" i="84" s="1"/>
  <c r="F21" i="84" s="1"/>
  <c r="H183" i="85"/>
  <c r="F8" i="83"/>
  <c r="H26" i="59" s="1"/>
  <c r="F16" i="84"/>
  <c r="F17" i="84" s="1"/>
  <c r="H7" i="89"/>
  <c r="F11" i="88"/>
  <c r="H29" i="59" s="1"/>
  <c r="H17" i="85" l="1"/>
  <c r="H28" i="59" s="1"/>
  <c r="F191" i="84"/>
  <c r="F23" i="84"/>
  <c r="F24" i="84" s="1"/>
  <c r="H27" i="59" s="1"/>
  <c r="H10" i="89"/>
  <c r="H30" i="59" s="1"/>
  <c r="F55" i="73" l="1"/>
  <c r="F101" i="73" l="1"/>
  <c r="F77" i="73"/>
  <c r="D73" i="73"/>
  <c r="D72" i="73"/>
  <c r="D99" i="73" l="1"/>
  <c r="F99" i="73" s="1"/>
  <c r="F123" i="73"/>
  <c r="F118" i="73"/>
  <c r="F120" i="73"/>
  <c r="F121" i="73"/>
  <c r="F117" i="73"/>
  <c r="F106" i="73"/>
  <c r="D108" i="73"/>
  <c r="D107" i="73"/>
  <c r="F107" i="73" s="1"/>
  <c r="F104" i="73"/>
  <c r="D100" i="73"/>
  <c r="F100" i="73" s="1"/>
  <c r="F98" i="73"/>
  <c r="F96" i="73"/>
  <c r="F97" i="73"/>
  <c r="F92" i="73" l="1"/>
  <c r="F138" i="73" l="1"/>
  <c r="F139" i="73"/>
  <c r="F135" i="73" l="1"/>
  <c r="F143" i="73"/>
  <c r="F152" i="73"/>
  <c r="F148" i="73"/>
  <c r="F125" i="73" l="1"/>
  <c r="F56" i="73" l="1"/>
  <c r="F110" i="73" l="1"/>
  <c r="F111" i="73"/>
  <c r="F112" i="73"/>
  <c r="F113" i="73"/>
  <c r="F114" i="73"/>
  <c r="F73" i="73"/>
  <c r="F35" i="73"/>
  <c r="F17" i="73" l="1"/>
  <c r="F18" i="73"/>
  <c r="F41" i="73" l="1"/>
  <c r="F40" i="73"/>
  <c r="F37" i="73"/>
  <c r="F34" i="73"/>
  <c r="F13" i="73" l="1"/>
  <c r="F11" i="73"/>
  <c r="F10" i="73"/>
  <c r="F8" i="73"/>
  <c r="F163" i="73" l="1"/>
  <c r="F162" i="73"/>
  <c r="F161" i="73"/>
  <c r="F28" i="73"/>
  <c r="F76" i="73"/>
  <c r="F137" i="73"/>
  <c r="F136" i="73"/>
  <c r="F141" i="73" l="1"/>
  <c r="F140" i="73" l="1"/>
  <c r="F150" i="73"/>
  <c r="F149" i="73"/>
  <c r="F147" i="73"/>
  <c r="F146" i="73"/>
  <c r="F145" i="73"/>
  <c r="F144" i="73"/>
  <c r="F151" i="73"/>
  <c r="F14" i="73" l="1"/>
  <c r="F12" i="73"/>
  <c r="F127" i="73" l="1"/>
  <c r="F116" i="73"/>
  <c r="F115" i="73" l="1"/>
  <c r="F84" i="73"/>
  <c r="F82" i="73"/>
  <c r="F81" i="73"/>
  <c r="F80" i="73"/>
  <c r="F74" i="73"/>
  <c r="F68" i="73"/>
  <c r="F69" i="73"/>
  <c r="F49" i="73" l="1"/>
  <c r="F38" i="73"/>
  <c r="F21" i="73"/>
  <c r="F16" i="73"/>
  <c r="F15" i="73"/>
  <c r="F108" i="73" l="1"/>
  <c r="F122" i="73"/>
  <c r="F132" i="73" l="1"/>
  <c r="F154" i="73"/>
  <c r="F93" i="73" l="1"/>
  <c r="F87" i="73" l="1"/>
  <c r="F67" i="73"/>
  <c r="F64" i="73"/>
  <c r="F50" i="73"/>
  <c r="F46" i="73" l="1"/>
  <c r="F119" i="73" l="1"/>
  <c r="F48" i="73" l="1"/>
  <c r="F94" i="73"/>
  <c r="D54" i="73" l="1"/>
  <c r="F86" i="73" l="1"/>
  <c r="F45" i="73" l="1"/>
  <c r="F134" i="73" l="1"/>
  <c r="F24" i="73" l="1"/>
  <c r="F27" i="73" l="1"/>
  <c r="F19" i="73"/>
  <c r="F133" i="73"/>
  <c r="F156" i="73" s="1"/>
  <c r="F54" i="73"/>
  <c r="F105" i="73"/>
  <c r="F165" i="73"/>
  <c r="F160" i="73"/>
  <c r="F159" i="73"/>
  <c r="F103" i="73"/>
  <c r="F72" i="73"/>
  <c r="F65" i="73"/>
  <c r="F58" i="73"/>
  <c r="F53" i="73"/>
  <c r="F52" i="73"/>
  <c r="F43" i="73"/>
  <c r="F39" i="73"/>
  <c r="F36" i="73"/>
  <c r="F33" i="73"/>
  <c r="F26" i="73"/>
  <c r="F25" i="73"/>
  <c r="F23" i="73"/>
  <c r="F22" i="73"/>
  <c r="F20" i="73"/>
  <c r="F7" i="73"/>
  <c r="F6" i="73"/>
  <c r="F5" i="73"/>
  <c r="F129" i="73" l="1"/>
  <c r="H22" i="59" s="1"/>
  <c r="H24" i="59"/>
  <c r="F60" i="73"/>
  <c r="H20" i="59" s="1"/>
  <c r="F30" i="73"/>
  <c r="H19" i="59" s="1"/>
  <c r="F89" i="73"/>
  <c r="H21" i="59" s="1"/>
  <c r="H23" i="59"/>
  <c r="H32" i="59" l="1"/>
  <c r="H34" i="59" l="1"/>
  <c r="H36" i="59" s="1"/>
  <c r="H38" i="59" s="1"/>
  <c r="H40" i="59" s="1"/>
</calcChain>
</file>

<file path=xl/sharedStrings.xml><?xml version="1.0" encoding="utf-8"?>
<sst xmlns="http://schemas.openxmlformats.org/spreadsheetml/2006/main" count="1289" uniqueCount="734">
  <si>
    <t>Šifra</t>
  </si>
  <si>
    <t>Količina</t>
  </si>
  <si>
    <t>VOZIŠČNE KONSTRUKCIJE</t>
  </si>
  <si>
    <t>Cena / enoto</t>
  </si>
  <si>
    <t xml:space="preserve">REKAPITULACIJA  STROŠKOV </t>
  </si>
  <si>
    <t>1.0  PREDDELA</t>
  </si>
  <si>
    <t>3.0  VOZIŠČNE KONSTRUKCIJE</t>
  </si>
  <si>
    <t>Delo</t>
  </si>
  <si>
    <t>Enota</t>
  </si>
  <si>
    <t>Vrednost</t>
  </si>
  <si>
    <t>1 . 0</t>
  </si>
  <si>
    <t>PREDDELA</t>
  </si>
  <si>
    <t>km</t>
  </si>
  <si>
    <t>kos</t>
  </si>
  <si>
    <t>SKUPAJ</t>
  </si>
  <si>
    <t>2 . 0</t>
  </si>
  <si>
    <t>3 . 0</t>
  </si>
  <si>
    <t>4 . 0</t>
  </si>
  <si>
    <t xml:space="preserve"> </t>
  </si>
  <si>
    <t>REKAPITULACIJA</t>
  </si>
  <si>
    <t xml:space="preserve">    SKUPAJ</t>
  </si>
  <si>
    <t xml:space="preserve">    SKUPAJ (brez DDV)</t>
  </si>
  <si>
    <t xml:space="preserve">    SKUPAJ (z DDV)</t>
  </si>
  <si>
    <t>TUJE STORITVE</t>
  </si>
  <si>
    <t>Projektantski nadzor</t>
  </si>
  <si>
    <t>ura</t>
  </si>
  <si>
    <t>Odgovorni projektant:</t>
  </si>
  <si>
    <t>ODVODNJAVANJE</t>
  </si>
  <si>
    <t>Izdelava temelja iz cementnega betona C 12/15, globine 80 cm, premera 30 cm</t>
  </si>
  <si>
    <t>Izdelava projektne dokumentacije za PID</t>
  </si>
  <si>
    <t xml:space="preserve">4.0  ODVODNJAVANJE </t>
  </si>
  <si>
    <t>Zavarovanje gradbišča v času gradnje s polovično zaporo prometa in usmerjanjem s semaforji</t>
  </si>
  <si>
    <t>dan</t>
  </si>
  <si>
    <t>Doplačilo za zatravitev s semenom</t>
  </si>
  <si>
    <t>2.1 IZKOPI</t>
  </si>
  <si>
    <t xml:space="preserve"> 2.2 PLANUM TEMELJNIH TAL</t>
  </si>
  <si>
    <t>1.1 GEODETSKA DELA</t>
  </si>
  <si>
    <t>1.2 ČIŠČENJE TERENA</t>
  </si>
  <si>
    <t>1.3 OSTALA PREDDELA</t>
  </si>
  <si>
    <t>2.4 NASIPI, ZASIPI, KLINI, POSTELJICA IN GLINASTI NABOJ</t>
  </si>
  <si>
    <t>2.5 BREŽINE IN ZELENICE</t>
  </si>
  <si>
    <t>3.1.1  NEVEZANE NOSILNE PLASTI</t>
  </si>
  <si>
    <t>3.5.2 ROBNIKI</t>
  </si>
  <si>
    <t>3.6 BANKINE</t>
  </si>
  <si>
    <t>7.0  TUJE STORITVE</t>
  </si>
  <si>
    <t>4.4 JAŠKI</t>
  </si>
  <si>
    <t>6.1 POKONČNA OPREMA CEST</t>
  </si>
  <si>
    <t>6.2 OZNAČBE NA VOZIŠČU</t>
  </si>
  <si>
    <t>7.0</t>
  </si>
  <si>
    <r>
      <t>m</t>
    </r>
    <r>
      <rPr>
        <vertAlign val="superscript"/>
        <sz val="10"/>
        <rFont val="Arial Narrow"/>
        <family val="2"/>
        <charset val="238"/>
      </rPr>
      <t>2</t>
    </r>
  </si>
  <si>
    <r>
      <t>m</t>
    </r>
    <r>
      <rPr>
        <vertAlign val="superscript"/>
        <sz val="10"/>
        <rFont val="Arial Narrow"/>
        <family val="2"/>
        <charset val="238"/>
      </rPr>
      <t>3</t>
    </r>
  </si>
  <si>
    <r>
      <t>Pobrizg s polimerno bitumensko emulzijo 0,31 do 0,50 kg/m</t>
    </r>
    <r>
      <rPr>
        <vertAlign val="superscript"/>
        <sz val="10"/>
        <rFont val="Arial Narrow"/>
        <family val="2"/>
        <charset val="238"/>
      </rPr>
      <t>2</t>
    </r>
  </si>
  <si>
    <t>6. 0</t>
  </si>
  <si>
    <t>Igor Stavrević, u.d.i.g.</t>
  </si>
  <si>
    <t>11 121</t>
  </si>
  <si>
    <t>11 131</t>
  </si>
  <si>
    <t>11 221</t>
  </si>
  <si>
    <t>12 211</t>
  </si>
  <si>
    <t>12 382</t>
  </si>
  <si>
    <t>12 391</t>
  </si>
  <si>
    <t>Porušitev in odstranitev robnika iz cementnega betona</t>
  </si>
  <si>
    <t>13 111</t>
  </si>
  <si>
    <t xml:space="preserve">ZEMELJSKA DELA </t>
  </si>
  <si>
    <t>21 112</t>
  </si>
  <si>
    <t>21 224</t>
  </si>
  <si>
    <t>21 324</t>
  </si>
  <si>
    <t>25 112</t>
  </si>
  <si>
    <t>25 151</t>
  </si>
  <si>
    <t>t</t>
  </si>
  <si>
    <t>31 132</t>
  </si>
  <si>
    <t>3.1  NOSILNE PLASTI</t>
  </si>
  <si>
    <t>3.2  OBRABNE PLASTI</t>
  </si>
  <si>
    <t>3.5  ROBNI ELEMENTI VOZIŠČ</t>
  </si>
  <si>
    <t>61 122</t>
  </si>
  <si>
    <t>79 311</t>
  </si>
  <si>
    <t>79 351</t>
  </si>
  <si>
    <t>Geotehnični nadzor</t>
  </si>
  <si>
    <t>79 514</t>
  </si>
  <si>
    <t>12 261</t>
  </si>
  <si>
    <t>Demontaža plastičnega smernika</t>
  </si>
  <si>
    <t>Rezanje asfaltne plasti s talno diamantno žago, debele 6 do 10 cm (vozišče)</t>
  </si>
  <si>
    <t>Površinski izkop plodne zemljine – 1. kategorije – strojno z odrivom do 50 m (humus)</t>
  </si>
  <si>
    <t>2.9 PREVOZI, RAZPROSTIRANJE IN UREDITEV DEPONIJ MATERIALA</t>
  </si>
  <si>
    <t>3.1.4-6  ASFALTNE NOSILNE PLASTI</t>
  </si>
  <si>
    <t>3.2.2  ASFALTNE OBRABNE IN ZAPORNE PLASTI</t>
  </si>
  <si>
    <t>35 214</t>
  </si>
  <si>
    <t>4.1 POVRŠINSKO ODVODNJAVANJE</t>
  </si>
  <si>
    <t>OPREMA CEST</t>
  </si>
  <si>
    <t>7.9 PRESKUSI, NADZOR IN TEHNIČNA DOKUMENTACIJA</t>
  </si>
  <si>
    <t>12 322</t>
  </si>
  <si>
    <t>22 113</t>
  </si>
  <si>
    <t>43 283</t>
  </si>
  <si>
    <t>Ureditev planuma temeljnih tal zrnate kamnine – 3. kategorije (utrditev na 20 MPa)</t>
  </si>
  <si>
    <t>43 183</t>
  </si>
  <si>
    <t>Izdelava kanalizacije iz cevi iz polietilena, vključno s podložno plastjo iz zmesi kamnitih zrn, premera 25 cm, v globini do 1,0 m</t>
  </si>
  <si>
    <t>Obnovitev in zavarovanje zakoličene trase komunalnih vodov v ravninskem terenu</t>
  </si>
  <si>
    <t>Postavitev in zavarovanje prečnega profila – ostale javne ceste v ravninskem terenu</t>
  </si>
  <si>
    <t>13 311</t>
  </si>
  <si>
    <t>Organizacija gradbišča - postavitev začasnih objektov</t>
  </si>
  <si>
    <t>Obnova in zavarovanje zakoličbe osi trase ostale javne ceste v ravninskem terenu</t>
  </si>
  <si>
    <t>12 432</t>
  </si>
  <si>
    <t>m¹</t>
  </si>
  <si>
    <t>25 132</t>
  </si>
  <si>
    <t>Humuziranje brežine brez valjanja, v debelini do 15 cm - strojno</t>
  </si>
  <si>
    <t xml:space="preserve"> 2.3 LOČILNE, DRENAŽNE IN FILTERSKE PLASTI TER DELOVNI PLATO</t>
  </si>
  <si>
    <t xml:space="preserve">    Nepredvidena dela  10%</t>
  </si>
  <si>
    <t>36 112</t>
  </si>
  <si>
    <t>32 497</t>
  </si>
  <si>
    <t>41 441</t>
  </si>
  <si>
    <t>Dobava in vgraditev predfabriciranega dvignjenega robnika iz cementnega betona s prerezom 15/25 cm</t>
  </si>
  <si>
    <t>24 112</t>
  </si>
  <si>
    <t>Vgraditev nasipa iz zrnate kamnine – 3. kategorije (izkopan material)</t>
  </si>
  <si>
    <t>44 142</t>
  </si>
  <si>
    <t>44 854</t>
  </si>
  <si>
    <t>44 962</t>
  </si>
  <si>
    <t>62 163</t>
  </si>
  <si>
    <t>62 116</t>
  </si>
  <si>
    <t>Doplačilo za izdelavo prekinjenih vzdolžnih označb na vozišču, širina črte 30 cm</t>
  </si>
  <si>
    <t>62 256</t>
  </si>
  <si>
    <t xml:space="preserve">    DDV (22%)</t>
  </si>
  <si>
    <t>23 116</t>
  </si>
  <si>
    <t>31 131</t>
  </si>
  <si>
    <t>Izdelava nevezane nosilne plasti enakomerno zrnatega drobljenca iz kamnine v debelini do 20 cm (TD32) - utrditev na 80 Mpa - hodnik za pešce</t>
  </si>
  <si>
    <t>32 254</t>
  </si>
  <si>
    <t>36 114</t>
  </si>
  <si>
    <t>23 313</t>
  </si>
  <si>
    <t>Obbetoniranje cevi za kanalizacijo s cementnim betonom C 12/15, po detajlu iz načrta, premera 25 cm</t>
  </si>
  <si>
    <t>63 122</t>
  </si>
  <si>
    <t>Dobava in postavitev plastičnega smernika s polnim prerezom, dolžina 1200 mm, z odsevnikom iz umetne snovi - 6101</t>
  </si>
  <si>
    <t>61 112</t>
  </si>
  <si>
    <t>Izdelava temelja iz cementnega betona C 12/15, globine 50 cm, premera 30 cm</t>
  </si>
  <si>
    <t>61 218</t>
  </si>
  <si>
    <t>61 214</t>
  </si>
  <si>
    <r>
      <t>Izdelava tankoslojne vzdolžne označbe na vozišču z enokomponentno rumeno barvo, vključno 250 g/m</t>
    </r>
    <r>
      <rPr>
        <sz val="12"/>
        <rFont val="Calibri"/>
        <family val="2"/>
        <charset val="238"/>
      </rPr>
      <t>²</t>
    </r>
    <r>
      <rPr>
        <sz val="12"/>
        <rFont val="Arial Narrow"/>
        <family val="2"/>
        <charset val="238"/>
      </rPr>
      <t xml:space="preserve"> posipa z drobci / kroglicami stekla, strojno, debelina plasti suhe snovi 200 μm, širina črte 30 cm</t>
    </r>
  </si>
  <si>
    <t>kpl</t>
  </si>
  <si>
    <t>Humuziranje zelenice brez valjanja, v debelini do 15 cm - strojno</t>
  </si>
  <si>
    <t>44 996</t>
  </si>
  <si>
    <t>43 841</t>
  </si>
  <si>
    <t>Pregled vgrajenih cevi s TV kamero</t>
  </si>
  <si>
    <t>Porušitev in odstranitev jaška s premerom 61 do 100 cm</t>
  </si>
  <si>
    <t>REKAPITULACIJA NAČRTA CS 1384-G/20-PZI-GRADBENO-PROMETNI DEL</t>
  </si>
  <si>
    <t>12 212</t>
  </si>
  <si>
    <t>Demontaža prometnega znaka na enem podstavku (vključno z začasnim deponiranjem v primeru ohranitve obstoječega prometnega znaka)</t>
  </si>
  <si>
    <t>Demontaža prometnega znaka na dveh podstavkih (vključno z začasnim deponiranjem v primeru ohranitve obstoječega prometnega znaka)</t>
  </si>
  <si>
    <t>21 253</t>
  </si>
  <si>
    <t>Izdelava drenažne plasti iz kamnitega materiala v debelini nad 40 cm - obsip ponikovalnic</t>
  </si>
  <si>
    <t>24 411</t>
  </si>
  <si>
    <t>Vgraditev posteljice v debelini plasti do 30 cm iz zrnate kamnine – 3. kategorije (utrditev na 80 MPa) - hodnik za pešce</t>
  </si>
  <si>
    <t>31 452</t>
  </si>
  <si>
    <t>31 552</t>
  </si>
  <si>
    <t>35 234</t>
  </si>
  <si>
    <t>Dobava in vgraditev predfabriciranega pogreznjenega robnika iz cementnega betona s prerezom 15/25 cm</t>
  </si>
  <si>
    <t>35 275</t>
  </si>
  <si>
    <t>Dobava in vgraditev dvignjenega vtočnega robnika s prerezom 15/25 cm iz cementnega betona</t>
  </si>
  <si>
    <t>3.5.3 OBROBE</t>
  </si>
  <si>
    <t>35 313</t>
  </si>
  <si>
    <t>44 855</t>
  </si>
  <si>
    <t>4.6 IZVIRI, VODNJAKI, PONIKOVALNICE, VRTAČE</t>
  </si>
  <si>
    <t>46 352</t>
  </si>
  <si>
    <t>Široki izkop trde kamnine – 5. kategorije – strojno z nakladanjem</t>
  </si>
  <si>
    <t>Široki izkop zrnate zemljine – 3. kategorije – strojno z nakladanjem</t>
  </si>
  <si>
    <t>12 152</t>
  </si>
  <si>
    <t>Posek in odstranitev drevesa z deblom premera 31 do 50 cm ter odstranitev vej</t>
  </si>
  <si>
    <t>12 166</t>
  </si>
  <si>
    <t>Odstranitev panja s premerom 31 do 50 cm z odvozom na deponijo na razdaljo nad 1000 m</t>
  </si>
  <si>
    <t>62 426</t>
  </si>
  <si>
    <t>Izdelava debeloslojne prečne in ostalih označb na vozišču z večkomponentno hladno plastiko z vmešanimi drobci / kroglicami stekla, vključno 200 g/m2 dodatnega posipa z drobci stekla, strojno, debelina plasti 4-5 mm, širina črte 3 cm - vodilna linija za slepe in slabovidne</t>
  </si>
  <si>
    <t>61 718</t>
  </si>
  <si>
    <t>3.4 TLAKOVANE OBRABNE PLASTI</t>
  </si>
  <si>
    <t>Izdelava bankine iz gramoza ali naravno zdrobljenega kamnitega materiala - reciklaža odstranjenega asfalta - široke nad 1,00 m</t>
  </si>
  <si>
    <t>Izdelava bankine iz gramoza ali naravno zdrobljenega kamnitega materiala - reciklaža odstranjenega asfalta - široke 0,51 do 0,75 m</t>
  </si>
  <si>
    <t>Dobava in vgraditev stebrička za prometni znak iz vroče cinkane jeklene cevi s premerom 64 mm, dolge 3650 mm</t>
  </si>
  <si>
    <t>Dobava in vgraditev stebrička za prometni znak iz vroče cinkane jeklene cevi s premerom 64 mm, dolge 4300 mm</t>
  </si>
  <si>
    <t>61 219</t>
  </si>
  <si>
    <t>61 714</t>
  </si>
  <si>
    <t>34 414</t>
  </si>
  <si>
    <t>Izdelava tlakovane obrabne plasti iz tlakovcev iz cementnega betona velikosti 30 cm/30cm/8cm, stiki zaliti z elastično zmesjo - taktilne označbe</t>
  </si>
  <si>
    <t>6.0  OPREMA CEST</t>
  </si>
  <si>
    <t>2.0  ZEMELJSKA DELA</t>
  </si>
  <si>
    <t>Ljubljana, december 2020</t>
  </si>
  <si>
    <t>13 312</t>
  </si>
  <si>
    <t>Organizacija gradbišča - odstranitev začasnih objektov</t>
  </si>
  <si>
    <r>
      <rPr>
        <b/>
        <sz val="12"/>
        <rFont val="Arial Narrow"/>
        <family val="2"/>
        <charset val="238"/>
      </rPr>
      <t>Opomba:</t>
    </r>
    <r>
      <rPr>
        <sz val="12"/>
        <rFont val="Arial Narrow"/>
        <family val="2"/>
        <charset val="238"/>
      </rPr>
      <t xml:space="preserve"> Vrednst postavk 79 311 in 79 351 je že fiksno določena in jo ponudnik ne sme spreminjati. Obračun projektantskega in geotehničnega nadzora se bo izvedel na podlagi po dokazljivih dejanskih stroških na podlagi računa izvajalca nadzora.</t>
    </r>
  </si>
  <si>
    <t>79 515</t>
  </si>
  <si>
    <t>Izdelava navodil za obratovanje in vzdrževanje ter obrazcev za vpis v BCP</t>
  </si>
  <si>
    <t>79 516</t>
  </si>
  <si>
    <t>Izdelava elaborata za zaporo ceste vključno s pridobitvijo soglasja DRSI</t>
  </si>
  <si>
    <t>6.3 OPREMA ZA VODENJE PROMETA</t>
  </si>
  <si>
    <t>Ureditev regionalne ceste R3-610/1371, od km 9,850 do km 10,466 v Žireh</t>
  </si>
  <si>
    <t>11 223</t>
  </si>
  <si>
    <t>Postavitev in zavarovanje prečnega profila – ostale javne ceste v hribovitem terenu</t>
  </si>
  <si>
    <t>12 142</t>
  </si>
  <si>
    <t>Odstranitev grmovja in dreves z debli premera do 10 cm ter vej na gosto porasli površini – strojno</t>
  </si>
  <si>
    <t>Posek in odstranitev drevesa z deblom premera 11 do 30 cm ter odstranitev vej</t>
  </si>
  <si>
    <t>12 151</t>
  </si>
  <si>
    <t>12 163</t>
  </si>
  <si>
    <t>Odstranitev panja s premerom 11 do 30 cm z odvozom na deponijo na razdaljo nad 1000 m</t>
  </si>
  <si>
    <t>Porušitev in odstranitev asfaltne plasti v debelini 6 cm do 10 cm</t>
  </si>
  <si>
    <t>12 371</t>
  </si>
  <si>
    <t>Rezkanje in odvoz asfaltne krovne plasti v debelini do 3 cm</t>
  </si>
  <si>
    <t>Površinski izkop plodne zemljine – 1. kategorije – strojno z nakladanjem (humus)</t>
  </si>
  <si>
    <t>21 114</t>
  </si>
  <si>
    <t>21 243</t>
  </si>
  <si>
    <t>Široki izkop mehke kamnine – 4. kategorije – strojno z nakladanjem</t>
  </si>
  <si>
    <t>21 626</t>
  </si>
  <si>
    <t>Izkop mehke kamnine – 4. kategorije za temelje širine nad 2 m in globine 1,1 do 2,0 m, strojno</t>
  </si>
  <si>
    <t>21 627</t>
  </si>
  <si>
    <t>Izkop trde kamnine – 5. kategorije za temelje širine nad 2 m in globine 1,1 do 2,0 m</t>
  </si>
  <si>
    <t>Izkop vezljive zemljine/zrnate kamnine – 3. kategorije za temelje, kanalske rove, prepuste, jaške in drenaže, širine do 1,0 m in globine 1,1 do 2,0 m – strojno - drenaža, AB zid 2 in AB zid 3</t>
  </si>
  <si>
    <t>Izdelava obrobe iz malih tlakovcev iz naravnega kamna velikosti 10 cm/ 10 cm / 10 cm</t>
  </si>
  <si>
    <t>12 231</t>
  </si>
  <si>
    <t>Demontaža jeklene varnostne ograje</t>
  </si>
  <si>
    <t>12 297</t>
  </si>
  <si>
    <t>Porušitev/odstranitev/prestavitev železne ograje z betonskim temeljem - pri objektih Idrijska cesta 1a in 7</t>
  </si>
  <si>
    <t>Široki izkop vezljive zemljine – 3. kategorije – strojno z nakladanjem</t>
  </si>
  <si>
    <t>29 121</t>
  </si>
  <si>
    <t>Prevoz materiala na razdaljo nad 10 do 15 km - oddaja zbiralcu gradbenih odpadkov z okoljevarstvenim soglasjem</t>
  </si>
  <si>
    <t>21 234</t>
  </si>
  <si>
    <t>Dobava in vgraditev geotekstilije za ločilno plast, natezna trdnost nad 14 do 16 kN/m² - zaščita ponikovalnih polj in drenažnih cevi</t>
  </si>
  <si>
    <t>24 461</t>
  </si>
  <si>
    <t>Vgraditev posteljice v debelini plasti do 50 cm iz zrnate kamnine – 3. kategorije (utrditev na 80 MPa) - cesta</t>
  </si>
  <si>
    <t>Izdelava nevezane nosilne plasti enakomerno zrnatega drobljenca iz kamnine v debelini 21 do 30 cm (TD32) - utrditev na 120 Mpa - cesta</t>
  </si>
  <si>
    <t>Izdelava nosilne plasti bituminizirane zmesi AC 22 base B 50/70 A4 v debelini 6 cm - lokalna cesta</t>
  </si>
  <si>
    <t>31 545</t>
  </si>
  <si>
    <t>Izdelava nosilne plasti bituminizirane zmesi AC 32 base B 50/70 A2 v debelini 9 cm - regionalna cesta</t>
  </si>
  <si>
    <t>32 242</t>
  </si>
  <si>
    <t>Izdelava obrabne in zaporne plasti bituminizirane zmesi AC 8 surf B70/100 A3 v debelini 3 cm - lokalna in regionalna cesta</t>
  </si>
  <si>
    <t>Zavarovanje dna kadunjastega jarka s plastjo bitumenskega betona, debelo 3 cm, in plastjo bituminiziranega drobljenca, debelo 9 cm, širokega 50 cm</t>
  </si>
  <si>
    <t>44 135</t>
  </si>
  <si>
    <t>44 143</t>
  </si>
  <si>
    <t>44 161</t>
  </si>
  <si>
    <t>Izdelava jaška iz cementnega betona, krožnega prereza s premerom 60 cm, globokega 1,0 do 1,5 m - CP1-CP7, CP10, CP12, CP14, CP20, CP21</t>
  </si>
  <si>
    <t>25 231</t>
  </si>
  <si>
    <t>Zaščita brežine z roliranjem v debelini do 30 cm</t>
  </si>
  <si>
    <t>4.5 PREPUSTI</t>
  </si>
  <si>
    <t>45 211</t>
  </si>
  <si>
    <t>Izdelava poševne vtočne ali iztočne glave prepusta krožnega prereza iz cementnega betona s premerom 30 do 40 cm</t>
  </si>
  <si>
    <r>
      <t>Izdelava tankoslojne vzdolžne označbe na vozišču z enokomponentno belo barvo, vključno 250 g/m</t>
    </r>
    <r>
      <rPr>
        <sz val="12"/>
        <rFont val="Calibri"/>
        <family val="2"/>
        <charset val="238"/>
      </rPr>
      <t>²</t>
    </r>
    <r>
      <rPr>
        <sz val="12"/>
        <rFont val="Arial Narrow"/>
        <family val="2"/>
        <charset val="238"/>
      </rPr>
      <t xml:space="preserve"> posipa z drobci / kroglicami stekla, strojno, debelina plasti suhe snovi 200 μm, širina črte 12 cm</t>
    </r>
  </si>
  <si>
    <t>62 112</t>
  </si>
  <si>
    <r>
      <t>Izdelava tankoslojne prečne in ostalih označb na vozišču z enokomponentno belo in rumeno barvo, vključno 250 g/m</t>
    </r>
    <r>
      <rPr>
        <sz val="12"/>
        <rFont val="Calibri"/>
        <family val="2"/>
        <charset val="238"/>
      </rPr>
      <t>²</t>
    </r>
    <r>
      <rPr>
        <sz val="12"/>
        <rFont val="Arial Narrow"/>
        <family val="2"/>
        <charset val="238"/>
      </rPr>
      <t xml:space="preserve"> posipa z drobci / kroglicami stekla, strojno, debelina plasti suhe snovi 250 μm, širina črte 50 cm - 5211, 5231, 5333-2</t>
    </r>
  </si>
  <si>
    <t>62 241</t>
  </si>
  <si>
    <r>
      <t>Doplačilo za ročno izdelavo ostalih označb na vozišču, posamezna površina označbe do 0,5 m</t>
    </r>
    <r>
      <rPr>
        <sz val="12"/>
        <rFont val="Calibri"/>
        <family val="2"/>
        <charset val="238"/>
      </rPr>
      <t>²</t>
    </r>
    <r>
      <rPr>
        <sz val="12"/>
        <rFont val="Arial Narrow"/>
        <family val="2"/>
        <charset val="238"/>
      </rPr>
      <t xml:space="preserve"> - 7×5610</t>
    </r>
  </si>
  <si>
    <t>62 532</t>
  </si>
  <si>
    <t>Dobava in vgraditev brizgane vroče plastike z vmešanimi drobci/kroglicami stekla za debeloslojno zvočno vzdolžno označbo vozišča, širine 12 cm, vključno 200 g/m2 dodatnega posipa z drobci stekla - ločilna črta ob pasu za pešce z zvočnim in vibracijskim učinkom</t>
  </si>
  <si>
    <t>62 252</t>
  </si>
  <si>
    <t>Doplačilo za izdelavo prekinjenih vzdolžnih označb na vozišču, širina črte 12 cm</t>
  </si>
  <si>
    <t>62 111</t>
  </si>
  <si>
    <r>
      <t>Izdelava tankoslojne vzdolžne označbe na vozišču z enokomponentno belo barvo, vključno 250 g/m</t>
    </r>
    <r>
      <rPr>
        <sz val="12"/>
        <rFont val="Calibri"/>
        <family val="2"/>
        <charset val="238"/>
      </rPr>
      <t>²</t>
    </r>
    <r>
      <rPr>
        <sz val="12"/>
        <rFont val="Arial Narrow"/>
        <family val="2"/>
        <charset val="238"/>
      </rPr>
      <t xml:space="preserve"> posipa z drobci / kroglicami stekla, strojno, debelina plasti suhe snovi 200 μm, širina črte 10 cm</t>
    </r>
  </si>
  <si>
    <t>62 224</t>
  </si>
  <si>
    <r>
      <t>Izdelava tankoslojne prečne in ostalih označb na vozišču z enokomponentno rumeno barvo, vključno 250 g/m</t>
    </r>
    <r>
      <rPr>
        <sz val="12"/>
        <rFont val="Calibri"/>
        <family val="2"/>
        <charset val="238"/>
      </rPr>
      <t>²</t>
    </r>
    <r>
      <rPr>
        <sz val="12"/>
        <rFont val="Arial Narrow"/>
        <family val="2"/>
        <charset val="238"/>
      </rPr>
      <t xml:space="preserve"> posipa z drobci / kroglicami stekla, strojno, debelina plasti suhe snovi 200 μm, površina označbe nad 1,5 m² - 5333</t>
    </r>
  </si>
  <si>
    <t>Dobava in vgraditev stebrička za prometni znak iz vroče cinkane jeklene cevi s premerom 64 mm, dolge 2300 mm</t>
  </si>
  <si>
    <t>Dobava in vgraditev stebrička za prometni znak iz vroče cinkane jeklene cevi s premerom 64 mm, dolge 2900 mm</t>
  </si>
  <si>
    <t>61 215</t>
  </si>
  <si>
    <t>61 713</t>
  </si>
  <si>
    <t>Dobava in pritrditev prometnega znaka, podloga iz vroče cinkane jeklene pločevine, znak z odsevno barvo-folijo RA3, velikost 0,41 do 0,70 m² - 3403</t>
  </si>
  <si>
    <t>Dobava in pritrditev prometnega znaka, podloga iz vroče cinkane jeklene pločevine, znak z odsevno barvo-folijo RA3, velikost nad 4,00 m²</t>
  </si>
  <si>
    <t>Dobava in pritrditev prometnega znaka, podloga iz vroče cinkane jeklene pločevine, znak z odsevno barvo-folijo RA3, velikost do 0,10 m² - 3403</t>
  </si>
  <si>
    <t>Dobava in pritrditev prometnega znaka, podloga iz vroče cinkane jeklene pločevine, znak z odsevno barvo-folijo RA3, velikost 0,21 do 0,40 m² -3×2102, 2×2431, 2×2433</t>
  </si>
  <si>
    <t>41 341</t>
  </si>
  <si>
    <t>Izdelava koritnice iz asfalta enake sestave kot cesta, ob že zgrajenem robniku, na obstoječo podlago, široke 50 cm</t>
  </si>
  <si>
    <t>41 233</t>
  </si>
  <si>
    <t>Utrditev jarka s kanaletami na stik iz cementnega betona, dolžine 100 cm in notranje širine dna kanalete 30 cm, na podložni plasti iz zmesi zrn drobljenca, debeli 20 cm</t>
  </si>
  <si>
    <t>m'</t>
  </si>
  <si>
    <t>42 165</t>
  </si>
  <si>
    <t>Izdelava vzdolžne in prečne drenaže, globoke do 1,0 m, na podložni plasti iz cementnega betona, s trdimi plastičnimi cevmi premera 25 cm (DK250)</t>
  </si>
  <si>
    <t>42 312</t>
  </si>
  <si>
    <t>Zasip cevne drenaže z zmesjo kamnitih zrn, obvito z geosintetikom, z 0,21 do 0,4 m3/m1, po načrtu</t>
  </si>
  <si>
    <t>4.2 GLOBINSKO ODVODNJAVANJE - DRENAŽE</t>
  </si>
  <si>
    <t>4.3 GLOBINSKO ODVODNJAVANJE - KANALIZACIJA</t>
  </si>
  <si>
    <t>42 332</t>
  </si>
  <si>
    <t>Doplačilo za izdelavo vzdolžne in prečne drenaže, globoke 1 do 2 m</t>
  </si>
  <si>
    <t>42 133</t>
  </si>
  <si>
    <t>Izdelava vzdolžne in prečne drenaže globoke do 1,0 m na podložni plasti iz cementnega betona, debeline 10 cm, z gibljivimi plastičnimi cevmi premera 20 cm (D200)</t>
  </si>
  <si>
    <t>42 166</t>
  </si>
  <si>
    <t>Izdelava vzdolžne in prečne drenaže, globoke do 1,0 m, na podložni plasti iz cementnega betona, s trdimi plastičnimi cevmi premera 25 cm (DK300)</t>
  </si>
  <si>
    <t>43 184</t>
  </si>
  <si>
    <t>Izdelava kanalizacije iz cevi iz polietilena, vključno s podložno plastjo iz zmesi kamnitih zrn, premera 30 cm, v globini do 1,0 m</t>
  </si>
  <si>
    <t>43 511</t>
  </si>
  <si>
    <t>Doplačilo za izdelavo kanalizacije v globini 1,1 do 2 m s cevmi premera do 30 cm</t>
  </si>
  <si>
    <t>43 284</t>
  </si>
  <si>
    <t>Obbetoniranje cevi za kanalizacijo s cementnim betonom C 12/15, po detajlu iz načrta, premera 30 cm</t>
  </si>
  <si>
    <t>Izdelava jaška iz cementnega betona, krožnega prereza s premerom 60 cm, globokega 1,5 do 2,0 m - CP8, CP9, CP11, CP13, CP15-CP19</t>
  </si>
  <si>
    <t>Izdelava jaška iz cementnega betona, krožnega prereza s premerom 50 cm, globokega nad 2,5 m - VJ1, VJ2</t>
  </si>
  <si>
    <t>Izdelava jaška iz cementnega betona, krožnega prereza s premerom 80 cm, globokega do 1,0 m - RJ2-RJ4</t>
  </si>
  <si>
    <t>44 859</t>
  </si>
  <si>
    <t>Dobava in vgraditev rešetke s kanaleto, iz duktilne litine, z nosilnostjo 400 kN, s prerezom 500/300 mm, vključno s podložnim betonom C 12/15, sidranjem in zalivanjem dilatacij s trajnoelastičnim kitom odpornim na zmrzal</t>
  </si>
  <si>
    <t>44 973</t>
  </si>
  <si>
    <t>44 963</t>
  </si>
  <si>
    <t>Dobava in vgraditev pokrova iz duktilne litine z nosilnostjo 400 kN, krožnega prereza s premerom 800 mm - RJ1</t>
  </si>
  <si>
    <t>44 913</t>
  </si>
  <si>
    <t>Dobava in vgraditev pokrova iz ojačenega cementnega betona, krožnega prereza s premerom 50 cm - VJ1, VJ2</t>
  </si>
  <si>
    <t>Dobava in vgraditev ukrivljene rešetke iz duktilne litine z nosilnostjo 400 kN, s prerezom 400/400 mm - CP1-CP5, CP11, CP13, CP15-CP18</t>
  </si>
  <si>
    <t>Dobava in vgraditev pokrova iz duktilne litine z nosilnostjo 250 kN, krožnega prereza s premerom 800 mm - RJ2-RJ4</t>
  </si>
  <si>
    <t>Dobava in vgraditev robniške litoželezne rešetke z nosilnostjo 400 kN - CP6, CP12, CP14, CP19-CP21</t>
  </si>
  <si>
    <t>Dobava in vgraditev razbremenilnega AB obroča za jaške krožnega prereza s premerom 80 cm - RJ1</t>
  </si>
  <si>
    <t>Dobava in vgraditev razbremenilnega AB obroča za jaške krožnega prereza s premerom 60 cm - CP1-CP6, CP11-CP21</t>
  </si>
  <si>
    <t>Dobava in vgraditev pokrova iz duktilne litine z nosilnostjo 250 kN, krožnega prereza s premerom 600 mm - CP7-CP10, P1</t>
  </si>
  <si>
    <t>44 162</t>
  </si>
  <si>
    <t>Izdelava jaška iz cementnega betona, krožnega prereza s premerom 80 cm, globokega 1,0 do 1,5 m - RJ1</t>
  </si>
  <si>
    <t>Izdelava nosilne plasti bituminizirane zmesi AC 16 base B 50/70 A4 v debelini 5 cm - uvozi, pas za pešce</t>
  </si>
  <si>
    <t>Izdelava obrabne in zaporne plasti bituminizirane zmesi AC 8 surf B 70/100 A5 v debelini 4 cm - hodnik, pas za pešce in uvozi</t>
  </si>
  <si>
    <t>34 916</t>
  </si>
  <si>
    <t>Ureditev obstoječih tlakovanih uvozov z obstoječimi tlakovci - Idrijska cesta 1 in 7</t>
  </si>
  <si>
    <t>42 443</t>
  </si>
  <si>
    <t>Izdelava izcednice (barbakane) iz trde plastične cevi, premera 5 cm, dolžine nad 100 cm</t>
  </si>
  <si>
    <t>Izvedba ponikovalnega preizkusa, ureditev ponikovalnice s perforirano cevjo iz cementnega betona, krožnega prereza, s premerom 100 cm, globine 2,0 m, z betonskim pokrovom in odprtino za pokrov premera 600mm - P1</t>
  </si>
  <si>
    <t>25 219</t>
  </si>
  <si>
    <r>
      <t>Zaščite brežine s težko sidrno mrežo. Natezna trdnost mreže 1770-2020 N/mm</t>
    </r>
    <r>
      <rPr>
        <sz val="12"/>
        <rFont val="Calibri"/>
        <family val="2"/>
        <charset val="238"/>
      </rPr>
      <t>²</t>
    </r>
    <r>
      <rPr>
        <sz val="12"/>
        <rFont val="Arial Narrow"/>
        <family val="2"/>
        <charset val="238"/>
      </rPr>
      <t>. Mreža se sidra s pasivnimi antikorozijsko zaščitenimi sidri 3,0 m (vertikalni in horizontalni razmaka med sidri 3,5 m). V postavki je upoštevana dobava mreže, izvedba izvrtin za sidra, dobava in montaža sider, polaganje in pritrditev mrež z vsem potrebnim materialom. Sidra se učvrsti z maticami preko podolžnih plošč na cca 50 kN. - postavka le zaradi cene v primeru, da se delno namesto AB zidu 1 izvede sidrna mreža</t>
    </r>
  </si>
  <si>
    <t>18.</t>
  </si>
  <si>
    <t>m2</t>
  </si>
  <si>
    <t>Čiščenje terena po končani gradnji</t>
  </si>
  <si>
    <t>m1</t>
  </si>
  <si>
    <t>delih in pregled kanala s TV kamero</t>
  </si>
  <si>
    <t xml:space="preserve">Strojno čiščenje kanala po končanih  </t>
  </si>
  <si>
    <t>17.</t>
  </si>
  <si>
    <t>16.</t>
  </si>
  <si>
    <t>kom</t>
  </si>
  <si>
    <t>C250, po detajlu</t>
  </si>
  <si>
    <t>s poliestersko muldo in LTŽ pokrovom Ø 600 mm,</t>
  </si>
  <si>
    <t xml:space="preserve">poliesterskih cevi  Ø 800 mm, globine do 4.00 m  </t>
  </si>
  <si>
    <t xml:space="preserve">Nabava, dobava in vgradnja revizijskega jaška iz  </t>
  </si>
  <si>
    <t>15.</t>
  </si>
  <si>
    <t xml:space="preserve">poliesterskih cevi  Ø 800 mm, globine do 2.00 m  </t>
  </si>
  <si>
    <t>14.</t>
  </si>
  <si>
    <t xml:space="preserve">poliesterskih cevi  Ø 800 mm, globine do 1.50 m  </t>
  </si>
  <si>
    <t>13.</t>
  </si>
  <si>
    <t>Dobava in montaža  PVC  kanalskih cevi</t>
  </si>
  <si>
    <t>12.</t>
  </si>
  <si>
    <t>11.</t>
  </si>
  <si>
    <t>polno obbetoniranih z betonom C16/20</t>
  </si>
  <si>
    <r>
      <rPr>
        <sz val="9"/>
        <rFont val="Arial"/>
        <family val="2"/>
        <charset val="238"/>
      </rPr>
      <t>Ø</t>
    </r>
    <r>
      <rPr>
        <sz val="9"/>
        <rFont val="Arial CE"/>
        <family val="2"/>
        <charset val="238"/>
      </rPr>
      <t xml:space="preserve"> 160 mm, SN4, stiki so tesnjeni z gumi tesnili, </t>
    </r>
  </si>
  <si>
    <t>10.</t>
  </si>
  <si>
    <t>m3</t>
  </si>
  <si>
    <t>komunalne takse</t>
  </si>
  <si>
    <t>deponije, H =do 15 km s plačilom</t>
  </si>
  <si>
    <t>odpadno deponijo vključno s stroški</t>
  </si>
  <si>
    <t xml:space="preserve">Odvoz  viška izkopanega materiala na </t>
  </si>
  <si>
    <t>9.</t>
  </si>
  <si>
    <t>Proktorjevem postopku</t>
  </si>
  <si>
    <t xml:space="preserve">v slojih  po 30 cm do 95 % trdnosti po standardnem </t>
  </si>
  <si>
    <t xml:space="preserve">Zasip jarka z izkopanim zasipnim materialom z utrjevanjem </t>
  </si>
  <si>
    <t>8.</t>
  </si>
  <si>
    <t>naklon brežine 60°</t>
  </si>
  <si>
    <t>izkopanega materiala ob rob izkopa,</t>
  </si>
  <si>
    <t>0-2.50  m1, v terenu III ktg. z odlaganjem</t>
  </si>
  <si>
    <t>7.</t>
  </si>
  <si>
    <t>6.</t>
  </si>
  <si>
    <t>5.</t>
  </si>
  <si>
    <t>sejanega peska</t>
  </si>
  <si>
    <t>končanih delih v peščeno podlago iz 2x</t>
  </si>
  <si>
    <t>Ponovna položitev betonskih tlakovcev po</t>
  </si>
  <si>
    <t>4.</t>
  </si>
  <si>
    <t>tlakovcev s čiščenjem in skladiščenjem</t>
  </si>
  <si>
    <t xml:space="preserve">Ročna odstranitev obstoječih betonskih </t>
  </si>
  <si>
    <t>3.</t>
  </si>
  <si>
    <t>izkopa in polaganja kanala</t>
  </si>
  <si>
    <t>določitev nivoja za merjenje globine</t>
  </si>
  <si>
    <t>vzpostavljeno os trase kanala, ter</t>
  </si>
  <si>
    <t>Postavitev gradbenih profilov na</t>
  </si>
  <si>
    <t>2.</t>
  </si>
  <si>
    <t>revizijskih jaškov</t>
  </si>
  <si>
    <t xml:space="preserve">Zakoličenje osi kanalizacije z oznako </t>
  </si>
  <si>
    <t>1.</t>
  </si>
  <si>
    <t>HIŠNI PRIKLJUČKI</t>
  </si>
  <si>
    <t>po končani gradnji</t>
  </si>
  <si>
    <t xml:space="preserve">Čiščenje in planiranje terena </t>
  </si>
  <si>
    <t>27.</t>
  </si>
  <si>
    <t>proizvajalca</t>
  </si>
  <si>
    <t xml:space="preserve">kanalizacijskih cevi  po navodilih </t>
  </si>
  <si>
    <t>Tlačni preizkus vodotesnosti položenih</t>
  </si>
  <si>
    <t>26.</t>
  </si>
  <si>
    <t>25.</t>
  </si>
  <si>
    <t>obračun po dejanskih stroških</t>
  </si>
  <si>
    <t>in vzpostavitev v prvotno stanje</t>
  </si>
  <si>
    <t>komunalnih vodov v času izvajanja del</t>
  </si>
  <si>
    <t>Prečno zavarovanje obstoječih</t>
  </si>
  <si>
    <t>24.</t>
  </si>
  <si>
    <t>cevi jaška, polno obbetoniranje z betonom C16/20</t>
  </si>
  <si>
    <t xml:space="preserve">obstoječi revizijski jašek Ø 800 mm s prebojem </t>
  </si>
  <si>
    <t>Izdelava priključka kanala PVC Ø200 mm na</t>
  </si>
  <si>
    <t>23.</t>
  </si>
  <si>
    <t>20.</t>
  </si>
  <si>
    <t>19.</t>
  </si>
  <si>
    <r>
      <t xml:space="preserve">PVC </t>
    </r>
    <r>
      <rPr>
        <sz val="9"/>
        <rFont val="Arial"/>
        <family val="2"/>
        <charset val="238"/>
      </rPr>
      <t>Ø</t>
    </r>
    <r>
      <rPr>
        <sz val="9"/>
        <rFont val="Arial CE"/>
        <family val="2"/>
        <charset val="238"/>
      </rPr>
      <t>200</t>
    </r>
  </si>
  <si>
    <t>po detajlu</t>
  </si>
  <si>
    <t xml:space="preserve">cevi SN 8, stiki so tesnjeni z gumi tesnili, </t>
  </si>
  <si>
    <t>Nabava, dobava in montaža PVC kanalizacijskih</t>
  </si>
  <si>
    <t>deponije, H =do 5 km s plačilom</t>
  </si>
  <si>
    <t>začasno deponijo vključno s stroški</t>
  </si>
  <si>
    <t xml:space="preserve">Zasip jarka z  dovozom materiala iz deponije z utrjevanjem </t>
  </si>
  <si>
    <t xml:space="preserve">po standardnem Proktorjevem postopku </t>
  </si>
  <si>
    <t>cevi.Obsip in nasip se utrjujeta do 95%</t>
  </si>
  <si>
    <t>slojih po 15 cm, istočasno na obeh straneh</t>
  </si>
  <si>
    <t>30 cm nad temenom. Obsip se izvaja v</t>
  </si>
  <si>
    <t xml:space="preserve">mm in izdelava nasipa nad položenimi cevmi </t>
  </si>
  <si>
    <t xml:space="preserve">Nabava in dobava gramoznega materiala Ø 8-16 </t>
  </si>
  <si>
    <t>po standardnem Proktorjevem postopku</t>
  </si>
  <si>
    <t>strojnim utrjevanjem do 95% trdnosti</t>
  </si>
  <si>
    <t xml:space="preserve">debeline 10 cm, s planiranjem in </t>
  </si>
  <si>
    <t>mm in izdelava temeljne plasti posteljice</t>
  </si>
  <si>
    <r>
      <t xml:space="preserve">Nabava, dobava gramoznega materiala </t>
    </r>
    <r>
      <rPr>
        <sz val="9"/>
        <rFont val="Arial"/>
        <family val="2"/>
        <charset val="238"/>
      </rPr>
      <t>Ø</t>
    </r>
    <r>
      <rPr>
        <sz val="9"/>
        <rFont val="Arial CE"/>
        <family val="2"/>
        <charset val="238"/>
      </rPr>
      <t xml:space="preserve"> 8-16</t>
    </r>
  </si>
  <si>
    <t>+/- 3 cm po projektiranem padcu</t>
  </si>
  <si>
    <t>Ročno planiranje dna jarka s točnostjo</t>
  </si>
  <si>
    <t>materiala na kamion in odlaganjem  na začasno</t>
  </si>
  <si>
    <t>0-3,0 m1, z nakladanjem  izkopanega</t>
  </si>
  <si>
    <t xml:space="preserve"> kos</t>
  </si>
  <si>
    <t>Izdelava varnostnega načrta po gradbeni zakonodaji pred pričetkom gradnje.</t>
  </si>
  <si>
    <t>Izdelava PID po gradbeni zakonodaji in skladno z zahtevo upravljalca tudi v elektronski obliki.</t>
  </si>
  <si>
    <t>Geodetski posnetek in vris v kataster in izdelava geodetskega načrta. En izvod posnetka v Gauss-Krugerjevem sistemu se odda v elektronski obliki. Obračun za 1 m1.</t>
  </si>
  <si>
    <t xml:space="preserve">Nadzor pri gradnji kanala pristojnih služb ostalih komunalnih vodov na območju: elektro, Telekom, vodovod                                                              Obračun po dejanskih stroških.
</t>
  </si>
  <si>
    <t>Obračun po dejanskih stroških.</t>
  </si>
  <si>
    <t>v prvotno stanje.</t>
  </si>
  <si>
    <t>odstraniti in prometni režim vzpostaviti</t>
  </si>
  <si>
    <t>končanih delih prometno signalizacijo</t>
  </si>
  <si>
    <t>postavitev prometne signalizacije. Po</t>
  </si>
  <si>
    <t>gradbene jame in gradbišča, ter</t>
  </si>
  <si>
    <t>gradnje z obvestili, zavarovanje</t>
  </si>
  <si>
    <t>z ureditvijo prometnega režima v času</t>
  </si>
  <si>
    <t>Pridobitev dovoljenja za cestno zaporo,</t>
  </si>
  <si>
    <t>Zakoličba obstoječih komunalnih vodov.</t>
  </si>
  <si>
    <t xml:space="preserve">B. Vzpostavitev                 </t>
  </si>
  <si>
    <t xml:space="preserve">A. Priprava                          </t>
  </si>
  <si>
    <t>vzpostaviti v prvotno stanje.</t>
  </si>
  <si>
    <t>Po končanih delih gradbišče pospraviti in</t>
  </si>
  <si>
    <t>znakov in ureditev delovnega platoja.</t>
  </si>
  <si>
    <t>odstranitev eventuelnih ovir, prometnih</t>
  </si>
  <si>
    <t>Priprava gradbišča :</t>
  </si>
  <si>
    <t xml:space="preserve">revizijskih jaškov, </t>
  </si>
  <si>
    <t>KANAL  "S" od RJ  6 do 15</t>
  </si>
  <si>
    <t>REKAPITULACIJA - KANALIZACIJA OSOJNICA</t>
  </si>
  <si>
    <t>SKUPAJ ZAKLJUČNA IN OSTALA DELA:</t>
  </si>
  <si>
    <t>B</t>
  </si>
  <si>
    <t>SKUPAJ:</t>
  </si>
  <si>
    <t>I</t>
  </si>
  <si>
    <r>
      <t>m</t>
    </r>
    <r>
      <rPr>
        <vertAlign val="superscript"/>
        <sz val="11"/>
        <rFont val="Century Gothic"/>
        <family val="2"/>
        <charset val="238"/>
      </rPr>
      <t>2</t>
    </r>
  </si>
  <si>
    <r>
      <t>Čiščenje in pospravljanje gradbišča po končani gradnji, ocena površin 1.000 m</t>
    </r>
    <r>
      <rPr>
        <vertAlign val="superscript"/>
        <sz val="11"/>
        <rFont val="Century Gothic"/>
        <family val="2"/>
        <charset val="238"/>
      </rPr>
      <t>2</t>
    </r>
  </si>
  <si>
    <t>ur</t>
  </si>
  <si>
    <t>Črpanje vode iz gradbene jame za nemoteno izvedbo, ocena vtoka do 5 l/s. Obračun po dejanskih urah črpanja.</t>
  </si>
  <si>
    <t>Delno ali polno razpiranje kanala, kjer karakteristike materiala na omejenem prostoru ne dopuščajo varnega izkopa in kjer predpisani izkopni kot zaradi drsnega kota zemljine ne zadošča.</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</si>
  <si>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t>
  </si>
  <si>
    <t>RAZNA DELA</t>
  </si>
  <si>
    <t>B.I</t>
  </si>
  <si>
    <t>ZAKLJUČNA IN OSTALA DELA</t>
  </si>
  <si>
    <t>SKUPAJ GRADBENA DELA:</t>
  </si>
  <si>
    <t>A</t>
  </si>
  <si>
    <t>SKUPAJ VODOVODNI MATERIAL IN MONTAŽA:</t>
  </si>
  <si>
    <t>kpl.</t>
  </si>
  <si>
    <t>OSTALI DODATNI MATERIAL IN DELA</t>
  </si>
  <si>
    <t>Nadzor upravljavca vodovoda</t>
  </si>
  <si>
    <t>Tlačni preizkus cevovoda po EN 805, dezinfekcija ter izdaja poročila o pregledu vzorcev vode ter izpiranje cevovoda po končanih delih</t>
  </si>
  <si>
    <t>hišni priključki</t>
  </si>
  <si>
    <t>vodovod</t>
  </si>
  <si>
    <t>Dobava in polaganje indikatorskega opozorilnega traka 30 cm nad cevovodom z napisom POZOR VODOVOD</t>
  </si>
  <si>
    <t>začasna prevezava</t>
  </si>
  <si>
    <t>Izdelava priključka novopredvidenega vodovoda na obstoječega, kompletno z rezanjem in odstranitvijo starega cevovoda ter vsemi tesnili, upoštevati vsa pripravljalna dela, izkope okoli obstoječega vodovoda, zaključna in druga dela. Izvedba jaška zajeta v ločeni postavki!</t>
  </si>
  <si>
    <t>Izvedba hišnega priključka na obstoječi cevovod hišnega priključka. V ceni upoštevati ves vezni in spojni material (spojke, reducirne kose za prevezavo…)</t>
  </si>
  <si>
    <t>- za cev PEHD 110 - DN 32</t>
  </si>
  <si>
    <t xml:space="preserve">Navrtni zasun z Inox vrtljivim kolenom za HP, teleskopska vgradna garnitura H=0,7-1,2 m, teleskopska cestna kapa HP 125 s podložnim betonom, vključno z reducirnim kosom in fitingom. V ceni upoštevati tudi postavitev vodovodnih kap na končno izvedbo asfaltov, tlakovcev ali ostalega končnega tlaka. </t>
  </si>
  <si>
    <t>Dobava in montaža nadtalnega hidranta DN80 inox, vgradne dolžine L=1,25m komplet s spojnim materialom in tesnili</t>
  </si>
  <si>
    <t>- DN110</t>
  </si>
  <si>
    <t>Dobava in vgradnja EV  zasuna F4 s kolesom za zasun (v jašku)</t>
  </si>
  <si>
    <t>Dobava in vgradnja EV  zasuna F4 z vgrajeno teleskopsko garnituro višine cca. 100 cm, ter dobavo in montažo AB podložke pod cestno kapo, ter dobava in montaža cestne kape kompletno z obbetoniranjem, ter postavitev cestne kape pred asfaltiranjem</t>
  </si>
  <si>
    <t>- N kos DN 80</t>
  </si>
  <si>
    <t>- MDK DN 110</t>
  </si>
  <si>
    <t>univerzalna spojka dn 110</t>
  </si>
  <si>
    <t>- FFR 80/110</t>
  </si>
  <si>
    <t>- FF DN 80/250</t>
  </si>
  <si>
    <t>- FF DN 110/1000</t>
  </si>
  <si>
    <t>Dobava in montaža LTŽ fazonskih kosov, vključno z vsem tesnilnim in vijačnim materialom. Standard EN 545</t>
  </si>
  <si>
    <t>- EF KAPA°, DN 150</t>
  </si>
  <si>
    <t>-EV T KOS 110-90-110</t>
  </si>
  <si>
    <t>- EF varilna obojka (objemka) DN 90</t>
  </si>
  <si>
    <t>- EF varilni končnik (puša) DN 90</t>
  </si>
  <si>
    <t>- prosta EF prirobnica DN 90 s tesnilom</t>
  </si>
  <si>
    <t>- EF koleno 45°, DN 110</t>
  </si>
  <si>
    <t>- EF koleno 90°, DN 110</t>
  </si>
  <si>
    <t>- EF koleno 45°, DN 80</t>
  </si>
  <si>
    <t>- EF koleno 90°, DN 80</t>
  </si>
  <si>
    <t>- EF varilna obojka (objemka) DN 110</t>
  </si>
  <si>
    <t>- EF varilni končnik (puša) DN 110</t>
  </si>
  <si>
    <t>- prosta EF prirobnica DN 160 s tesnilom</t>
  </si>
  <si>
    <t>Dobava in montaža PEHD (PE100), PN 16 elektrovarilnih elementov, v postavki upoštevati tudi ves vijačni in tesnilni material</t>
  </si>
  <si>
    <t>- PEHD DN 32 - hišni priključki</t>
  </si>
  <si>
    <t>- PEHD DN 90, SDR 11</t>
  </si>
  <si>
    <t>- PEHD DN 110, SDR 11</t>
  </si>
  <si>
    <t>Dobava in vgradnja PE 100 vodovodnih cevi, PN 16 bar, vključno z pomožnim materialom za montažo, polaganjem, poravnavanjem, rezanjem v jarku in s spojnim materialom.</t>
  </si>
  <si>
    <t>VODOVODNI MATERIAL IN MONTAŽA</t>
  </si>
  <si>
    <t>III</t>
  </si>
  <si>
    <t>A.III</t>
  </si>
  <si>
    <t>II</t>
  </si>
  <si>
    <t>Izkop jarka za odcepe za postavitev hidrantov, zračnikov...: dobava materiala, delo za izvedbo ležišča, obsip cevi. Dobava in nasutje gramoza ob njih, vsled pravilnega odtekanja vode po njihovem delovanju, cca. 1,00 m3/kos, zasip, odvoz odvečnega materiala na trajno deponijo in vzpostavitev v prvotno stanje. V ceni upoštevati vsa potrebna dela za izvedbo odcepa za postavitev!</t>
  </si>
  <si>
    <r>
      <t>m</t>
    </r>
    <r>
      <rPr>
        <vertAlign val="superscript"/>
        <sz val="11"/>
        <rFont val="Century Gothic"/>
        <family val="2"/>
        <charset val="238"/>
      </rPr>
      <t>3</t>
    </r>
  </si>
  <si>
    <t>Nakladanje na transportno sredstvo in odvoz odvečnega materiala od izkopa na stalno deponijo (deponijo pridobi izvajalec) ter plačilo vseh stroškov deponiranja</t>
  </si>
  <si>
    <t xml:space="preserve">Dobava in vgradnja tamponskega drobljenca granulacije 0 - 32 mm v deb. 20 cm kot izvedba fine priprave pred izvedbo asfaltiranja, skupaj s planiranjem in utrjevanjem do potrebne zbitosti </t>
  </si>
  <si>
    <t xml:space="preserve">Dobava in vgradnja tamponskega drobljenca granulacije 0 - 60 mm v deb. 30 cm, skupaj s planiranjem in utrjevanjem do potrebne zbitosti </t>
  </si>
  <si>
    <t xml:space="preserve">Nabava in vgradnja peščenega materiala kot obsip cevovoda (4-8 mm) s komprimacijo, v debelini 20 cm nad cevjo-pokrivna plast, z ročnim utrjevanjem v območju cevi. Obsip cevi je potrebno izvajati v slojih po 15 cm istočasno na obeh straneh cevi ter paziti, da se cev ne premakne iz ležišča. </t>
  </si>
  <si>
    <t>Dobava in vgraditev peščenega materiala za izdelavo posteljice(4-8 mm) s planiranjem in komprimacijo, v debelini 10 cm</t>
  </si>
  <si>
    <t>Ročno planiranje dna izkopa z natančnostjo ± 3 cm in strojna utrditev do potrebne zbitosti (Ev2 več ali enako 20 MPa)</t>
  </si>
  <si>
    <t xml:space="preserve">Strojni odkop jarka v zemljini III.-IV ktg, globine do 2.00 m, širine 0,50 m ter naklonom brežin 70°, kompletno z nalaganjem na transportno sredstvo ter odvoz na začasno gradbiščno deponijo </t>
  </si>
  <si>
    <t>Površinski izkop humusa v deb. do 20 cm,  z odrivom materiala vzdolž trase.</t>
  </si>
  <si>
    <t>- enotna cena mora vsebovati vsa potrebna pripravljalna dela, vse potrebne transporte do mesta vgrajevanja, skladiščenje materiala na gradbišču, vsa potrebna pomožna sredstva za vgrajevanje na objektu kot so lestve in podobno - montaža in demontaža</t>
  </si>
  <si>
    <t>- obračuni izvršenih izkopov in zasipov se obračunavajo v raščenem stanju</t>
  </si>
  <si>
    <t>Opombe:</t>
  </si>
  <si>
    <t>ZEMELJSKA DELA</t>
  </si>
  <si>
    <t>A.II</t>
  </si>
  <si>
    <t>SKUPAJ PRIPRAVLJALNA IN RUŠITVENA DELA:</t>
  </si>
  <si>
    <t>Rušenje robnikov ter dobava in vgrajevanje novih betonskih robnikov na uvozih hišnih priključkov ter zastičenje s cementno malto. Kompletno s pripravo betonske podlage iz betona C12/15, 0-16 mm.</t>
  </si>
  <si>
    <t>Zakoličba obstoječih komunalnih vodov na mestu križanj. Obračun po dejanskih stroških</t>
  </si>
  <si>
    <t>Eventuelna prestavitev obstoječih komunalnih in inštalacijskih vodov, komplet z vsemi dodatnimi potrebnimi deli in materialom (npr. za ščitenje ostalih komunalnih vodov) pod stalnim nadzorom upravljavca. Obračun po dejanskih stroških.</t>
  </si>
  <si>
    <t>Postavitev gradbenih profilov (ca. 25 kom) za merjenje globine izkopa ter zavarovanje profilov</t>
  </si>
  <si>
    <t>Zakoličba trase z investitorjem, upravljavcem vodovoda in nadzorom. Zakoličba na lomnih točkah in odcepih</t>
  </si>
  <si>
    <t>PRIPRAVLJALNA IN RUŠITVENA DELA</t>
  </si>
  <si>
    <t>A.I</t>
  </si>
  <si>
    <t>skupaj</t>
  </si>
  <si>
    <t>cena/ME</t>
  </si>
  <si>
    <t>kol.</t>
  </si>
  <si>
    <t>ME</t>
  </si>
  <si>
    <t>GRADBENA DELA</t>
  </si>
  <si>
    <t>SKUPAJ  A  +  B :</t>
  </si>
  <si>
    <t>R  E  K  A  P  I  T  U  L  A  C  I  J  A</t>
  </si>
  <si>
    <t>POPIS DEL S PREDIZMERAMI - VODOVOD OSOJNICA</t>
  </si>
  <si>
    <t xml:space="preserve">Obnova vodovodnega sistema </t>
  </si>
  <si>
    <t>OBJEKT</t>
  </si>
  <si>
    <t>4226 Žiri</t>
  </si>
  <si>
    <t>Loška cesta 1</t>
  </si>
  <si>
    <t>Občina Žiri</t>
  </si>
  <si>
    <t>INVESTITOR</t>
  </si>
  <si>
    <t xml:space="preserve">  </t>
  </si>
  <si>
    <t xml:space="preserve">REKAPITULACIJA </t>
  </si>
  <si>
    <t>A.</t>
  </si>
  <si>
    <t>REKAPITULACIJA GRADBENA DELA</t>
  </si>
  <si>
    <t>B.</t>
  </si>
  <si>
    <t>REKAPITULACIJA CESTNA RAZSVETLJAVA - ELEKTRO DELA</t>
  </si>
  <si>
    <t xml:space="preserve">SKUPAJ </t>
  </si>
  <si>
    <t>Opis dela</t>
  </si>
  <si>
    <t>Enota mere</t>
  </si>
  <si>
    <t>Cena</t>
  </si>
  <si>
    <t>Skupaj</t>
  </si>
  <si>
    <t xml:space="preserve">A. </t>
  </si>
  <si>
    <t>1.0.</t>
  </si>
  <si>
    <t>1.1.</t>
  </si>
  <si>
    <t>GEODETSKA DELA</t>
  </si>
  <si>
    <t>Trasiranje trase kabelskega kabla oz. kabelske kanalizacije 
z označevanjem v naselju ali ovirami:</t>
  </si>
  <si>
    <t xml:space="preserve">Pripravljalna dela na gradbišču
</t>
  </si>
  <si>
    <t xml:space="preserve">Obeleženje in zakoličba trase obstoječih in projektiranih telefonskih in energetskih kablov, vodovoda ter kanalizacije in drugih komunalnih vodov ter označbe križanj:
</t>
  </si>
  <si>
    <t>SKUPAJ GEODETSKA DELA</t>
  </si>
  <si>
    <t>1.2.</t>
  </si>
  <si>
    <t>ČIŠČENJE TERENA</t>
  </si>
  <si>
    <t>Demontaža obstoječih svetilk in kandelabrov,</t>
  </si>
  <si>
    <t>odvoz na stalno deponijo</t>
  </si>
  <si>
    <t>SKUPAJ PREDDELA</t>
  </si>
  <si>
    <t>2.0.</t>
  </si>
  <si>
    <t>2.1.</t>
  </si>
  <si>
    <t>IZKOPI</t>
  </si>
  <si>
    <t>Strojni izkop kabelskega jarka globine 1.0m in širine 0.4m, odvoz odvečenega materiala na deponijo do 20km</t>
  </si>
  <si>
    <t>m³</t>
  </si>
  <si>
    <t>Strojni izkop izkop jame za kabelske jaške, odvoz odvečenega materiala na deponijo do 20km, v zemljišču III., IV. do V. Kategorije</t>
  </si>
  <si>
    <t>Strojni izkop za temelje OJR in svetilk, odvoz odvečenega materiala na deponijo do 20km, v zemljišču III., IV. do V. Kategorije</t>
  </si>
  <si>
    <t>SKUPAJ IZKOPI</t>
  </si>
  <si>
    <t>2.2.</t>
  </si>
  <si>
    <t>KABELSKA POSTELJICA, ZASIPI</t>
  </si>
  <si>
    <t>Izdelava kabelske posteljice dim. 0.2x0.4m s peskom granulacije 0-4mm</t>
  </si>
  <si>
    <t>Zasipi EKK in KJ po potrebi z ustreznimi peščenimi frakcijami ter utrjevanje v slojih po 20cm, granulacije 0-4mm</t>
  </si>
  <si>
    <t>SKUPAJ KABELSKA POSTELJICA, ZASIPI</t>
  </si>
  <si>
    <t>2.3.</t>
  </si>
  <si>
    <t>BREŽINE IN ZELENICE</t>
  </si>
  <si>
    <t>Povrnitev trase v staro stanje (fino planiranje, ponovna zatravitev...)</t>
  </si>
  <si>
    <r>
      <t>m</t>
    </r>
    <r>
      <rPr>
        <sz val="10"/>
        <rFont val="Calibri"/>
        <family val="2"/>
        <charset val="238"/>
      </rPr>
      <t>²</t>
    </r>
  </si>
  <si>
    <t>SKUPAJ BREŽINE IN ZELENICE</t>
  </si>
  <si>
    <t>SKUPAJ ZEMELJSKA DELA</t>
  </si>
  <si>
    <t>4.0.</t>
  </si>
  <si>
    <t>KABELSKA KANALIZACIJA IN JAŠKI</t>
  </si>
  <si>
    <t>4.1.</t>
  </si>
  <si>
    <t>KABELSKA KANALIZACIJA</t>
  </si>
  <si>
    <t>Dobava in polaganje cevi PVC cevi Ø29mm od razdelilcev kandelabra do svetilke</t>
  </si>
  <si>
    <t>m</t>
  </si>
  <si>
    <t>Dobava in polaganje cevi PVC cevi Ø 110mm na globini 0.8m, od kandelabra do kandelabra</t>
  </si>
  <si>
    <t>SKUPAJ KABELSKA KANALIZACIJA</t>
  </si>
  <si>
    <t>4.2.</t>
  </si>
  <si>
    <t>JAŠKI</t>
  </si>
  <si>
    <t>Izdelava AB kabelskega jaška  iz B.C. Ø60/100cm,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</si>
  <si>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in dobava težkega LTŽ pokrova 250kN opremljen z napisom CESTNA RAZSVETLJAVA</t>
  </si>
  <si>
    <t>SKUPAJ JAŠKI</t>
  </si>
  <si>
    <t xml:space="preserve">SKUPAJ KABELSKA KANALIZACIJA IN JAŠKI </t>
  </si>
  <si>
    <t>5.0.</t>
  </si>
  <si>
    <t>GRADBENO OBRTNIŠKA DELA</t>
  </si>
  <si>
    <t>5.1.</t>
  </si>
  <si>
    <t>DELO S CEMENTNIM BETONOM</t>
  </si>
  <si>
    <t>Izdelava betonskega temelja za 8m kandelaber dim. 0.8x0.8x1.0m, s štirimi sidrnimi vijaki M 24x 1m ter 2x PVC cevjo Ø75mm</t>
  </si>
  <si>
    <t>Obbetoniranje kabelske kanalizacije na mestih prehoda pod utrjenimi površinami v debelini 15cm s pustim betonom C20/25</t>
  </si>
  <si>
    <t>SKUPAJ DELO S CEMENTNIM BETONOM</t>
  </si>
  <si>
    <t xml:space="preserve">SKUPAJ GRADBENO OBRTNIŠKA DELA </t>
  </si>
  <si>
    <t>CESTNA RAZSVETLJAVA ELEKTRO DELA</t>
  </si>
  <si>
    <t>6.1.</t>
  </si>
  <si>
    <t>ELEKTRO DELA</t>
  </si>
  <si>
    <t>Dobava in polaganje kabla NYY-J  3x1.5mm²  v cev PVC Ø 29mm od razdelilcev kandelabrov do svetilke</t>
  </si>
  <si>
    <t>Dobava in polaganje kabla NAYY-J 5x16mm²  v cev PVC Ø 110mm do razdelilcev  CR</t>
  </si>
  <si>
    <t>Vris kabelske kanalizacije JR v podzemni kataster</t>
  </si>
  <si>
    <t>Dobava in montaža ravnega vroče cinkanega kovinskega droga višine h=8m nad nivojem zemlje,  s siderno ploščo in sidernimi vijaki skladno s tipizacijo upravljalca na tem območju ter dimenzionirani za pritisk vetra do 500N/m² z vsemi potrebnimi A-testi, dokazili o skladnosti s standardi, ter statičnimi izračuni</t>
  </si>
  <si>
    <t>Dobava in montaža razdelilca v kandelabru z vgrajeno cevno varovalko 1X6A, za varovanje kabla do svetilke</t>
  </si>
  <si>
    <t>Cestna LED svetilka. Asimetrična osvetlitev. Izstopni svetlobni tok 3200 lm. Moč 29 W, 730, 3000K. IP66, IK 09. Svetlobni izkoristek 110 lm/W. IK09/10J. Več kot 100 000 ur (L80). Redukcija moči. Ohišje iz tlačno litega aluminija. Pretokovna zaščita 10 kV.  CLO - konstantni svetlobni tok. Natik na kandelaber premera 76 mm. Optični sistem s tehnologijo Multi-Lens. Življenska doba 100.000 ur (L80/B20). 5LET garanciije. AA++. Zmanjšanje moči brez krmilnega voda. Zaščitni razred (celota): zaščitni razred II (RII - zaščitno izoliranje), certifikacijski znak: CE, ENEC, VDE, odpornost na udarce: IK09, dopustna okoliška temperatura za zunanja območja uporabe: -35..+50°C(Kot. npr. TRILUX, 7245040. Jovie 50-AB2L-LRA/3200-730 6G1 ET)</t>
  </si>
  <si>
    <t>Cestna LED svetilka. Asimetrična osvetlitev. Izstopni svetlobni tok 5100 lm. Moč 44 W, 730, 3000K. IP66, IK 09. Svetlobni izkoristek 116 lm/W. IK09/10J. Več kot 100 000 ur (L80). Redukcija moči. Ohišje iz tlačno litega aluminija. Pretokovna zaščita 10 kV.  CLO - konstantni svetlobni tok. Natik na kandelaber premera 76 mm. Optični sistem s tehnologijo Multi-Lens. Življenska doba 100.000 ur (L80/B20). 5LET garanciije. AA++. Zmanjšanje moči brez krmilnega voda. Zaščitni razred (celota): zaščitni razred II (RII - zaščitno izoliranje), certifikacijski znak: CE, ENEC, VDE, odpornost na udarce: IK09, dopustna okoliška temperatura za zunanja območja uporabe: -35..+50°C (Kot npr. TRILUX 7245440, Jovie 50-AB2L-LRA/5100-730 6G1 ET)</t>
  </si>
  <si>
    <t xml:space="preserve">Dobava in vgadnja Fe/Zn 25x4mm ozemljitvenega traka s potrebnimi križnimi sponkami </t>
  </si>
  <si>
    <t>Dobava in montaža toplo cinkanih križnih sponk FeZn 60x60mm in izdelava križnih stikov</t>
  </si>
  <si>
    <t>Izdelava spojev z vijačenjem na kandelabre z dvema vijakoma M 10</t>
  </si>
  <si>
    <t>Dobava in vgradnja opozorilnega PVC traka napis elektrika</t>
  </si>
  <si>
    <t>Električne z merilnim protokolom:</t>
  </si>
  <si>
    <t>-  meritve kratkostičnih tokov in ozemljitev</t>
  </si>
  <si>
    <t>-  meritev izolacijskih upornosti</t>
  </si>
  <si>
    <t>-  meritve stikalnega bloka OCR</t>
  </si>
  <si>
    <t>Svetlobnotehnične meritve</t>
  </si>
  <si>
    <t>z merilnim protokolom:</t>
  </si>
  <si>
    <t>-  svetlobno tehnične meritve na prehodu za pešce (Ev, Eh)</t>
  </si>
  <si>
    <t>-  svetlobno tehnične meritve na hodniku za pešce (Eh)</t>
  </si>
  <si>
    <t>-  svetlobno tehnične meritve avtobusnih postajališč (Eh)</t>
  </si>
  <si>
    <t>-  svetlobno tehnične meritve celotnega križišča (Eh)</t>
  </si>
  <si>
    <t>Testiranje in vstavitev v pogon (funkc. preizkus)</t>
  </si>
  <si>
    <t>SKUPAJ ELEKTRO DELA</t>
  </si>
  <si>
    <t>6.2.</t>
  </si>
  <si>
    <t>NADZOR</t>
  </si>
  <si>
    <t>Nadzor upravljalca državne ceste (DRI) po zahtevah iz izdanega soglasja</t>
  </si>
  <si>
    <t>Delna zapora ceste zaradi izvajanja del za potrebe elektromontažnih del</t>
  </si>
  <si>
    <t>SKUPAJ NADZOR</t>
  </si>
  <si>
    <t>6.3.</t>
  </si>
  <si>
    <t>NAČRT IZVEDENIH DEL</t>
  </si>
  <si>
    <t xml:space="preserve">Izdelava PID v 3 izvodih </t>
  </si>
  <si>
    <t xml:space="preserve">Izdelava NOV v 3 izvodih </t>
  </si>
  <si>
    <t>SKUPAJ NAČRT IZVEDENIH DEL</t>
  </si>
  <si>
    <t>6.0.</t>
  </si>
  <si>
    <t>SKUPAJ CESTNA RAZSVETLJAVA ELEKTRO DELA</t>
  </si>
  <si>
    <t>SKUPAJ GRADBENA DELA</t>
  </si>
  <si>
    <t>T.2.2.1.1. REKAPITULACIJA - CESTNA RAZSVETLJAVA</t>
  </si>
  <si>
    <t>ZAŠČITA EE VODOV</t>
  </si>
  <si>
    <t>REKAPITULACIJA - ZAŠČITA EE VODOV</t>
  </si>
  <si>
    <t>ELEKTROMONTAŽNA DELA</t>
  </si>
  <si>
    <t xml:space="preserve">Zakoličenje kablovodov
</t>
  </si>
  <si>
    <t>Izvedba stikalnih manipulacij v TP in preklopi za zagotovitev breznapetostnega stanja na delovišču ter zavarovanje izklopljenih naprav pred zmotnim vklopom, ter ponovni vklop, stroški elektro prevzema</t>
  </si>
  <si>
    <t>Nadzor pristojne DES službe</t>
  </si>
  <si>
    <t>Nepredvidena dela, drobni material (3%)</t>
  </si>
  <si>
    <t>Projekt izvedenih del v 3 izvodih</t>
  </si>
  <si>
    <t>SKUPAJ ELEKTROMONTAŽNA DELA</t>
  </si>
  <si>
    <t>Trasiranje trase kabelskega kabla oz. kabelske kanalizacije z označevanjem v naselju ali ovirami:</t>
  </si>
  <si>
    <t xml:space="preserve">Ročni izkop kabelskega jarka (0.6mx1.0m),  po obeleženi trasi obstoječe kabelske kanalizacije, z odmetom izkopanega materiala na rob jarka, z nakladanjem viška materiala na transportno sredstvo  in transportom na trajno deponijo s plačilom takse in  pridobitvijo evidenčnih listov ,prilagoditev poteka EKK glede na ostale komunalne vode in ureditev terena v prvotno stanje v zemljišču III. - V. Kategorije </t>
  </si>
  <si>
    <t xml:space="preserve">Rušenje stropa jaškov in mehanska ojačitev, izdelava stenskega in stropnega opaža, nivojska prilagoditev, dobava in namestitev armature,  betoniranje sten in stropa z betonom C25/20, razopaženje, demontaža in ponovna montaža LŽ novefa pokrova z okvirjem ,odvoz odkopanega materiala, ometavanje in finalna obdelava jaška, v zemljišču III. ktg. - brez dobave LŽ pokrova (obstoječi), v zemljišču III. - V. Kategorije </t>
  </si>
  <si>
    <t>Izdelava kabelske posteljice dimenzij 0.2x0.4m s peskom granulacije 0-4mm</t>
  </si>
  <si>
    <t>Obbetoniranje obstoječe kabelske kanalizacije s pustim betonom C20/25 pod povoznimi površinami (uvozi)</t>
  </si>
  <si>
    <t>Zasipi EKK in KJ po potrebi z ustreznimi peščenimi frakcijami ter utrjevanje v slojih po 20cm, granulacije 0-4mm in utrjevanje z vibracijsko ploščo v sloju po 20cm do višine pločnika</t>
  </si>
  <si>
    <t>Dobava in polaganje PVC opozorilnega traku "POZOR ELEKTRIKA"</t>
  </si>
  <si>
    <t>Vris kabelske kanalizacije v podzemni kataster</t>
  </si>
  <si>
    <t>REKAPITULACIJA ELEKTROMONTAŽNA DELA</t>
  </si>
  <si>
    <t>REKAPITULACIJA  GRADBENA DELA</t>
  </si>
  <si>
    <t>REKAPITULACIJA - ZAŠČITA TKO</t>
  </si>
  <si>
    <t>REKAPITULACIJA GRADBENA IN MONTAŽNA DELA S PREVOZI</t>
  </si>
  <si>
    <t>GRADBENA IN MONTAŽNA DELA S PREVOZI</t>
  </si>
  <si>
    <t>Trasiranje trase telekomunikacijskega kabla oz. kabelske kanalizacije z označevanjem v naselju ali ovirami:</t>
  </si>
  <si>
    <t>Obeleženje trase obstoječih in projektiranih telefonskih in energetskih kablov, vodovoda ter kanalizacije in drugih komunalnih vodov:</t>
  </si>
  <si>
    <t>Ročni izkop kabelskega jarka globine 1.0m in širine 0.6m, po obeleženi trasi obstoječega TK vodnika in obstoječe kabelske kanalizacije z odmetom izkopanega materiala na rob jarka oziroma z nakladanjem viška materiala na transportno sredstvo in transportom na trajno deponijo s plačilom takse in pridobitvijo evidenčnih listov  v zemljišču III. - V. kategorije, podaljšanje in zaščita TK vodov z natikanjem cevi PVC Ø 125mm izven območja rekonstrukcije (brez dobave cevi):</t>
  </si>
  <si>
    <t xml:space="preserve">Izdelava kabelske posteljice dimenzij 0.2x0.4m s peskom granulacije 0-4mm </t>
  </si>
  <si>
    <t>Podaljšanje obstoječih cevi 1xØ110mm izven območja rekonstrukcije (razrez cevi in natik na PEHD)</t>
  </si>
  <si>
    <t>Dobava in položitev opozorilnega traku v že izkopan kabelski jarek z napisom TELEKOM</t>
  </si>
  <si>
    <t xml:space="preserve">Zasipi TK KK in KJ po potrebi z ustreznimi peščenimi frakcijami ter utrjevanje v slojih po 20cm, granulacije 0-4mm in utrjevanje z vibracijsko ploščo v sloju po 20cm do višine pločnika </t>
  </si>
  <si>
    <t>Vzpostavitev prvotnega stanja (utrditev terena do predpisane zbitosti):</t>
  </si>
  <si>
    <t>m²</t>
  </si>
  <si>
    <t>Izvršilni načrt kabelske kanalizacije in krajevnega kabelskega omrežja, dopolnjen shematski in situacijski načrt</t>
  </si>
  <si>
    <t>Izdelava elaborata izvršilne tehnične dokumentacije kabelske kanalizacije, kjer so osnova podatki odmerjanja od obstoječih objektov</t>
  </si>
  <si>
    <t xml:space="preserve">Izvršilni načrt krajevnega kabelskega omrežja, ki obsega shematski in situacijski načrt z vrisom kablov  </t>
  </si>
  <si>
    <t>Vnos sprememb v obstoječo izvršilno tehnično dokumentacijo</t>
  </si>
  <si>
    <t>Geodetski posnetek za kataster komunalnih napeljav</t>
  </si>
  <si>
    <t xml:space="preserve"> Projektantski nadzor                      ocenjeno </t>
  </si>
  <si>
    <t xml:space="preserve">Tehniči nadzor TELEKOM               ocenjeno </t>
  </si>
  <si>
    <t>Projekt izvedenih del v 3 izvodih        ocenjeno</t>
  </si>
  <si>
    <t>Priprava in zavarovanje gradbišča    ocenjeno</t>
  </si>
  <si>
    <t>REKAPITULACIJA NAČRTA CS 1396-GK/20-PZI-OBJEKTI</t>
  </si>
  <si>
    <t>5.0  GRADBENA IN OBRTNIŠKA DELA</t>
  </si>
  <si>
    <t>11 311</t>
  </si>
  <si>
    <t>Postavitev in zavarovanje profilov za zakoličbo objekta s površino do 50 m2 - prepust in AB konstrukcija</t>
  </si>
  <si>
    <t>11 313</t>
  </si>
  <si>
    <t>Postavitev in zavarovanje profilov za zakoličbo objekta s površino nad 100 m2 - zložbi</t>
  </si>
  <si>
    <t>11 321</t>
  </si>
  <si>
    <t>Določitev in preverjanje položajev, višin in smeri pri gradnji objekta s površino do 200 m2</t>
  </si>
  <si>
    <t>1.3 OSTALA PREDDELA - zajeto v popisu Načrta ceste</t>
  </si>
  <si>
    <t>ZEMELJSKA DELA - zajeto v popisu Načrta ceste</t>
  </si>
  <si>
    <t>ODVODNJAVANJE  - zajeto v popisu Načrta ceste</t>
  </si>
  <si>
    <t>5. 0</t>
  </si>
  <si>
    <t>GRADBENA IN OBRTNIŠKA DELA</t>
  </si>
  <si>
    <t>5.1 TESARSKA DELA</t>
  </si>
  <si>
    <t>51 211</t>
  </si>
  <si>
    <t>Izdelava podprtega opaža za ravne temelje</t>
  </si>
  <si>
    <t>51 311</t>
  </si>
  <si>
    <t>Izdelava podprtega opaža za raven zid, visok do 2 m - AB zid 2 in 3</t>
  </si>
  <si>
    <t>51 314</t>
  </si>
  <si>
    <t>Izdelava podprtega opaža za raven zid, visok 6,1 do 8 m - AB zid 1</t>
  </si>
  <si>
    <t>51 351</t>
  </si>
  <si>
    <t>Doplačilo za izdelavo opaža za poševen zid</t>
  </si>
  <si>
    <t>5.2 DELA Z JEKLOM ZA OJAČITEV</t>
  </si>
  <si>
    <t>52 221</t>
  </si>
  <si>
    <t>Dobava in postavitev rebrastih žic iz visokovrednega naravno trdega jekla B St 500 S s premerom do 12 mm, za enostavno ojačitev</t>
  </si>
  <si>
    <t>kg</t>
  </si>
  <si>
    <t>52 231</t>
  </si>
  <si>
    <t>Dobava in postavitev rebrastih žic iz visokovrednega naravno trdega jekla B St 500 S s premerom 14 mm in večjim, za enostavno ojačitev</t>
  </si>
  <si>
    <t>5.3 DELA S CEMENTNIM BETONOM</t>
  </si>
  <si>
    <t>53 116</t>
  </si>
  <si>
    <t>Dobava in vgraditev cementnega betona C12/15 v prerez do 0,15 m³/m²-m¹ - podložni beton debeline 10 cm pod temelji</t>
  </si>
  <si>
    <t>53 137</t>
  </si>
  <si>
    <t>Dobava in vgraditev cementnega betona C30/37, D32, S4, XD3, XF4 PV II v prerez 0,16 do 0,30 m³/m²-m¹ - AB zidovi</t>
  </si>
  <si>
    <t>5.8 KLJUČAVNIČARSKA DELA IN DELA V JEKLU</t>
  </si>
  <si>
    <t>58 211</t>
  </si>
  <si>
    <t>Dobava in vgraditev ograje za pešce iz jeklenih cevnih profilov z vertikalnimi polnili, visoke 110 cm, vključno z vsem pritrdilnim materialom</t>
  </si>
  <si>
    <t>5.9/2 HIDROIZOLACIJE</t>
  </si>
  <si>
    <t>59 762</t>
  </si>
  <si>
    <t>Izdelava ločilne plasti iz trdih penastih plošč (XPS), debelih 2 cm (delovni stik pri AB zidovih)</t>
  </si>
  <si>
    <t>59 841</t>
  </si>
  <si>
    <t>Zatesnitev dilatacijske rege s polnilom za stike - penasta guma (stik med obstoječo in novo konstrukcijo)</t>
  </si>
  <si>
    <t>59 843</t>
  </si>
  <si>
    <t>Zatesnitev dilatacijske rege s trajno elastično zmesjo za stike</t>
  </si>
  <si>
    <t>TUJE STORITVE - zajeto v popisu Načrta ceste</t>
  </si>
  <si>
    <t>9.0 KANALIZACIJA</t>
  </si>
  <si>
    <t>10.0 VODOVOD</t>
  </si>
  <si>
    <t>11.0 CR</t>
  </si>
  <si>
    <t>12.0 EE</t>
  </si>
  <si>
    <t>13.0 TKO</t>
  </si>
  <si>
    <t>gradbiščno deponijo</t>
  </si>
  <si>
    <t>Izkop kanalizacijskega jarka v III. Kategoriji globine</t>
  </si>
  <si>
    <t>Izkop kanalizacijskega jarka v IV. Ktg. globine</t>
  </si>
  <si>
    <t>Izkop kanalizacijskega jarka v V. ktg. globine</t>
  </si>
  <si>
    <t>Izkop kanalizacijskega jarka v III. Ktg globine</t>
  </si>
  <si>
    <t>Izkop kanalizacijskega jarka v IV. ktgglobine</t>
  </si>
  <si>
    <t>Izkop kanalizacijskega jarka v V. ktg globine</t>
  </si>
  <si>
    <t xml:space="preserve">Strojni odkop jarka v zemljini V. ktg, globine do 2.00 m, širine 0,50 m ter naklonom brežin 70°, kompletno z nalaganjem na transportno sredstvo ter odvoz na začasno gradbiščno deponijo </t>
  </si>
  <si>
    <t>8.0 NEIMENOVANI PRITOK OSOJNICE</t>
  </si>
  <si>
    <t>ter polno obbetonirani s pustim betonom C20/25</t>
  </si>
  <si>
    <t>v debelini 10 cm</t>
  </si>
  <si>
    <t xml:space="preserve">Ø200 mm, SN4, stiki so tesnjeni z gumi tesnili </t>
  </si>
  <si>
    <t xml:space="preserve">Ø160 mm, SN4, stiki so tesnjeni z gumi tesnili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</si>
</sst>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8" formatCode="#,##0.00\ &quot;€&quot;;[Red]\-#,##0.00\ &quot;€&quot;"/>
    <numFmt numFmtId="44" formatCode="_-* #,##0.00\ &quot;€&quot;_-;\-* #,##0.00\ &quot;€&quot;_-;_-* &quot;-&quot;??\ &quot;€&quot;_-;_-@_-"/>
    <numFmt numFmtId="164" formatCode="&quot;$&quot;#,##0\ ;\(&quot;$&quot;#,##0\)"/>
    <numFmt numFmtId="165" formatCode="#,##0.00_ ;[Red]\-#,##0.00\ "/>
    <numFmt numFmtId="166" formatCode="_-* #,##0.00\ [$€-1]_-;\-* #,##0.00\ [$€-1]_-;_-* &quot;-&quot;??\ [$€-1]_-;_-@_-"/>
    <numFmt numFmtId="167" formatCode="#,##0.00\ &quot;€&quot;"/>
    <numFmt numFmtId="168" formatCode="_-* #,##0.00\ _S_I_T_-;\-* #,##0.00\ _S_I_T_-;_-* \-??\ _S_I_T_-;_-@_-"/>
    <numFmt numFmtId="169" formatCode="#,##0.00&quot;       &quot;;\-#,##0.00&quot;       &quot;;&quot; -&quot;#&quot;       &quot;;@\ "/>
    <numFmt numFmtId="170" formatCode="#,##0.00;#,##0.00;&quot;&quot;"/>
    <numFmt numFmtId="171" formatCode="#,##0.00\ [$€-1]"/>
    <numFmt numFmtId="172" formatCode="#,##0\ [$€-1]"/>
    <numFmt numFmtId="173" formatCode="0.0"/>
    <numFmt numFmtId="174" formatCode="_-* #,##0.00\ &quot;SIT&quot;_-;\-* #,##0.00\ &quot;SIT&quot;_-;_-* &quot;-&quot;??\ &quot;SIT&quot;_-;_-@_-"/>
    <numFmt numFmtId="175" formatCode="_-* #,##0.00\ _S_I_T_-;\-* #,##0.00\ _S_I_T_-;_-* &quot;-&quot;??\ _S_I_T_-;_-@_-"/>
    <numFmt numFmtId="176" formatCode="_-* #,##0_-;\-* #,##0_-;_-* &quot;-&quot;??_-;_-@_-"/>
    <numFmt numFmtId="177" formatCode="0_)"/>
  </numFmts>
  <fonts count="106">
    <font>
      <sz val="12"/>
      <color indexed="24"/>
      <name val="Times New Roman"/>
      <charset val="238"/>
    </font>
    <font>
      <sz val="11"/>
      <color theme="1"/>
      <name val="Calibri"/>
      <family val="2"/>
      <charset val="238"/>
      <scheme val="minor"/>
    </font>
    <font>
      <sz val="8"/>
      <name val="SLO Arial"/>
      <charset val="238"/>
    </font>
    <font>
      <sz val="10"/>
      <name val="SLO Arial"/>
      <family val="2"/>
      <charset val="238"/>
    </font>
    <font>
      <b/>
      <sz val="10"/>
      <name val="SLO Arial"/>
      <charset val="238"/>
    </font>
    <font>
      <b/>
      <sz val="12"/>
      <name val="SLO arial"/>
      <family val="2"/>
      <charset val="238"/>
    </font>
    <font>
      <b/>
      <sz val="14"/>
      <name val="SLO Arial"/>
      <family val="2"/>
      <charset val="238"/>
    </font>
    <font>
      <b/>
      <sz val="11"/>
      <name val="SLO arial"/>
      <family val="2"/>
      <charset val="238"/>
    </font>
    <font>
      <sz val="12"/>
      <color indexed="24"/>
      <name val="Times New Roman"/>
      <family val="1"/>
      <charset val="238"/>
    </font>
    <font>
      <sz val="8"/>
      <name val="SLO Arial"/>
      <family val="2"/>
      <charset val="238"/>
    </font>
    <font>
      <b/>
      <sz val="18"/>
      <name val="Arial CE"/>
      <family val="2"/>
      <charset val="238"/>
    </font>
    <font>
      <b/>
      <sz val="14"/>
      <name val="Arial CE"/>
      <family val="2"/>
      <charset val="238"/>
    </font>
    <font>
      <b/>
      <sz val="12"/>
      <name val="Arial CE"/>
      <family val="2"/>
      <charset val="238"/>
    </font>
    <font>
      <b/>
      <sz val="16"/>
      <name val="Arial CE"/>
      <family val="2"/>
      <charset val="238"/>
    </font>
    <font>
      <b/>
      <sz val="10"/>
      <name val="Arial CE"/>
      <family val="2"/>
      <charset val="238"/>
    </font>
    <font>
      <sz val="11"/>
      <name val="Arial CE"/>
      <family val="2"/>
      <charset val="238"/>
    </font>
    <font>
      <sz val="12"/>
      <color indexed="24"/>
      <name val="Arial CE"/>
      <family val="2"/>
      <charset val="238"/>
    </font>
    <font>
      <sz val="14"/>
      <name val="Arial CE"/>
      <family val="2"/>
      <charset val="238"/>
    </font>
    <font>
      <sz val="12"/>
      <color indexed="24"/>
      <name val="Times New Roman"/>
      <family val="1"/>
      <charset val="238"/>
    </font>
    <font>
      <sz val="8"/>
      <name val="Arial CE"/>
      <family val="2"/>
      <charset val="238"/>
    </font>
    <font>
      <sz val="12"/>
      <name val="Arial CE"/>
      <family val="2"/>
      <charset val="238"/>
    </font>
    <font>
      <b/>
      <sz val="14"/>
      <color indexed="24"/>
      <name val="Arial CE"/>
      <family val="2"/>
      <charset val="238"/>
    </font>
    <font>
      <b/>
      <sz val="12"/>
      <name val="Arial CE"/>
      <charset val="238"/>
    </font>
    <font>
      <b/>
      <sz val="12"/>
      <color indexed="24"/>
      <name val="Times New Roman"/>
      <family val="1"/>
      <charset val="238"/>
    </font>
    <font>
      <sz val="12"/>
      <name val="SLO Arial"/>
      <charset val="238"/>
    </font>
    <font>
      <b/>
      <u/>
      <sz val="14"/>
      <name val="Arial CE"/>
      <family val="2"/>
      <charset val="238"/>
    </font>
    <font>
      <sz val="10"/>
      <name val="SLO Arial"/>
      <charset val="238"/>
    </font>
    <font>
      <sz val="12"/>
      <color indexed="24"/>
      <name val="Times New Roman"/>
      <family val="1"/>
      <charset val="238"/>
    </font>
    <font>
      <sz val="11"/>
      <color indexed="8"/>
      <name val="Calibri"/>
      <family val="2"/>
      <charset val="238"/>
    </font>
    <font>
      <sz val="12"/>
      <name val="Arial Narrow"/>
      <family val="2"/>
      <charset val="238"/>
    </font>
    <font>
      <b/>
      <sz val="12"/>
      <name val="Arial Narrow"/>
      <family val="2"/>
      <charset val="238"/>
    </font>
    <font>
      <b/>
      <sz val="16"/>
      <name val="Arial Narrow"/>
      <family val="2"/>
      <charset val="238"/>
    </font>
    <font>
      <vertAlign val="superscript"/>
      <sz val="10"/>
      <name val="Arial Narrow"/>
      <family val="2"/>
      <charset val="238"/>
    </font>
    <font>
      <b/>
      <sz val="14"/>
      <name val="Arial Narrow"/>
      <family val="2"/>
      <charset val="238"/>
    </font>
    <font>
      <sz val="14"/>
      <name val="Arial Narrow"/>
      <family val="2"/>
      <charset val="238"/>
    </font>
    <font>
      <sz val="16"/>
      <name val="Arial Narrow"/>
      <family val="2"/>
      <charset val="238"/>
    </font>
    <font>
      <sz val="8"/>
      <color indexed="24"/>
      <name val="Times New Roman"/>
      <family val="1"/>
      <charset val="238"/>
    </font>
    <font>
      <sz val="6"/>
      <color indexed="24"/>
      <name val="Times New Roman"/>
      <family val="1"/>
      <charset val="238"/>
    </font>
    <font>
      <sz val="10"/>
      <name val="Arial CE"/>
      <family val="2"/>
      <charset val="238"/>
    </font>
    <font>
      <sz val="10"/>
      <name val="Arial"/>
      <family val="2"/>
      <charset val="238"/>
    </font>
    <font>
      <sz val="12"/>
      <name val="Calibri"/>
      <family val="2"/>
      <charset val="238"/>
    </font>
    <font>
      <sz val="12"/>
      <name val="Times New Roman"/>
      <family val="1"/>
      <charset val="238"/>
    </font>
    <font>
      <sz val="12"/>
      <color rgb="FFFF0000"/>
      <name val="Arial Narrow"/>
      <family val="2"/>
      <charset val="238"/>
    </font>
    <font>
      <b/>
      <sz val="14"/>
      <color rgb="FFFF0000"/>
      <name val="Arial Narrow"/>
      <family val="2"/>
      <charset val="238"/>
    </font>
    <font>
      <b/>
      <sz val="16"/>
      <color rgb="FFFF0000"/>
      <name val="Arial Narrow"/>
      <family val="2"/>
      <charset val="238"/>
    </font>
    <font>
      <sz val="12"/>
      <color indexed="24"/>
      <name val="Arial Narrow"/>
      <family val="2"/>
      <charset val="238"/>
    </font>
    <font>
      <sz val="8"/>
      <name val="Times New Roman"/>
      <family val="1"/>
      <charset val="238"/>
    </font>
    <font>
      <sz val="10"/>
      <name val="Arial"/>
      <charset val="238"/>
    </font>
    <font>
      <sz val="9"/>
      <name val="Arial CE"/>
      <family val="2"/>
      <charset val="238"/>
    </font>
    <font>
      <i/>
      <sz val="8"/>
      <name val="Arial CE"/>
      <family val="2"/>
      <charset val="238"/>
    </font>
    <font>
      <sz val="9"/>
      <name val="Arial"/>
      <family val="2"/>
      <charset val="238"/>
    </font>
    <font>
      <i/>
      <sz val="8"/>
      <color indexed="10"/>
      <name val="Arial CE"/>
      <family val="2"/>
      <charset val="238"/>
    </font>
    <font>
      <sz val="9"/>
      <name val="Arial"/>
      <family val="2"/>
    </font>
    <font>
      <sz val="10"/>
      <name val="Arial"/>
      <family val="2"/>
    </font>
    <font>
      <sz val="9"/>
      <name val="Symbol"/>
      <family val="1"/>
      <charset val="2"/>
    </font>
    <font>
      <sz val="9"/>
      <color indexed="8"/>
      <name val="Arial CE"/>
      <family val="2"/>
      <charset val="238"/>
    </font>
    <font>
      <b/>
      <sz val="9"/>
      <name val="Arial CE"/>
      <family val="2"/>
      <charset val="238"/>
    </font>
    <font>
      <b/>
      <sz val="9"/>
      <name val="Arial"/>
      <family val="2"/>
      <charset val="238"/>
    </font>
    <font>
      <sz val="10"/>
      <name val="Times New Roman"/>
      <family val="1"/>
      <charset val="238"/>
    </font>
    <font>
      <b/>
      <u/>
      <sz val="9"/>
      <name val="Arial CE"/>
      <charset val="238"/>
    </font>
    <font>
      <b/>
      <sz val="9"/>
      <name val="Arial CE"/>
      <charset val="238"/>
    </font>
    <font>
      <b/>
      <sz val="11"/>
      <name val="Arial CE"/>
      <family val="2"/>
      <charset val="238"/>
    </font>
    <font>
      <sz val="11"/>
      <color rgb="FFFF0000"/>
      <name val="Century Gothic"/>
      <family val="2"/>
      <charset val="238"/>
    </font>
    <font>
      <b/>
      <sz val="12"/>
      <name val="Century Gothic"/>
      <family val="2"/>
      <charset val="238"/>
    </font>
    <font>
      <sz val="12"/>
      <name val="Century Gothic"/>
      <family val="2"/>
      <charset val="238"/>
    </font>
    <font>
      <b/>
      <sz val="11"/>
      <name val="Century Gothic"/>
      <family val="2"/>
      <charset val="238"/>
    </font>
    <font>
      <sz val="11"/>
      <name val="Century Gothic"/>
      <family val="2"/>
      <charset val="238"/>
    </font>
    <font>
      <vertAlign val="superscript"/>
      <sz val="11"/>
      <name val="Century Gothic"/>
      <family val="2"/>
      <charset val="238"/>
    </font>
    <font>
      <sz val="9"/>
      <name val="Century Gothic"/>
      <family val="2"/>
      <charset val="238"/>
    </font>
    <font>
      <sz val="11"/>
      <color rgb="FF0070C0"/>
      <name val="Century Gothic"/>
      <family val="2"/>
      <charset val="238"/>
    </font>
    <font>
      <sz val="12"/>
      <name val="Arial CE"/>
      <charset val="238"/>
    </font>
    <font>
      <sz val="10"/>
      <name val="Calibri"/>
      <family val="2"/>
      <charset val="238"/>
      <scheme val="minor"/>
    </font>
    <font>
      <b/>
      <sz val="9"/>
      <name val="Century Gothic"/>
      <family val="2"/>
      <charset val="238"/>
    </font>
    <font>
      <sz val="11"/>
      <color theme="1"/>
      <name val="Arial"/>
      <family val="2"/>
      <charset val="238"/>
    </font>
    <font>
      <sz val="11"/>
      <name val="Arial"/>
      <family val="2"/>
      <charset val="238"/>
    </font>
    <font>
      <b/>
      <sz val="11"/>
      <color rgb="FFFF0000"/>
      <name val="Century Gothic"/>
      <family val="2"/>
      <charset val="238"/>
    </font>
    <font>
      <sz val="11"/>
      <color indexed="8"/>
      <name val="Century Gothic"/>
      <family val="2"/>
      <charset val="238"/>
    </font>
    <font>
      <b/>
      <sz val="11"/>
      <color indexed="8"/>
      <name val="Century Gothic"/>
      <family val="2"/>
      <charset val="238"/>
    </font>
    <font>
      <b/>
      <sz val="14"/>
      <color indexed="8"/>
      <name val="Century Gothic"/>
      <family val="2"/>
      <charset val="238"/>
    </font>
    <font>
      <i/>
      <sz val="11"/>
      <color indexed="8"/>
      <name val="Century Gothic"/>
      <family val="2"/>
      <charset val="238"/>
    </font>
    <font>
      <b/>
      <sz val="12"/>
      <color indexed="8"/>
      <name val="SSPalatino"/>
      <charset val="238"/>
    </font>
    <font>
      <b/>
      <sz val="10"/>
      <name val="Times New Roman"/>
      <family val="1"/>
      <charset val="238"/>
    </font>
    <font>
      <b/>
      <sz val="10"/>
      <name val="Arial"/>
      <family val="2"/>
      <charset val="238"/>
    </font>
    <font>
      <b/>
      <sz val="10"/>
      <name val="Arial"/>
      <family val="2"/>
    </font>
    <font>
      <b/>
      <i/>
      <sz val="10"/>
      <name val="Times New Roman"/>
      <family val="1"/>
      <charset val="238"/>
    </font>
    <font>
      <b/>
      <sz val="10"/>
      <name val="Arial CE"/>
      <charset val="238"/>
    </font>
    <font>
      <b/>
      <sz val="10"/>
      <name val="SSPalatino"/>
      <charset val="238"/>
    </font>
    <font>
      <sz val="10"/>
      <color indexed="8"/>
      <name val="MS Sans Serif"/>
      <family val="2"/>
      <charset val="238"/>
    </font>
    <font>
      <sz val="10"/>
      <name val="Calibri"/>
      <family val="2"/>
      <charset val="238"/>
    </font>
    <font>
      <b/>
      <sz val="9"/>
      <color rgb="FF000000"/>
      <name val="Segoe UI"/>
      <family val="2"/>
      <charset val="238"/>
    </font>
    <font>
      <b/>
      <sz val="10"/>
      <color rgb="FFFF0000"/>
      <name val="Arial"/>
      <family val="2"/>
    </font>
    <font>
      <b/>
      <sz val="9"/>
      <name val="Segoe UI"/>
      <family val="2"/>
      <charset val="238"/>
    </font>
    <font>
      <u/>
      <sz val="10"/>
      <name val="Arial"/>
      <family val="2"/>
      <charset val="238"/>
    </font>
    <font>
      <b/>
      <sz val="11"/>
      <color rgb="FF000000"/>
      <name val="Segoe UI"/>
      <family val="2"/>
      <charset val="238"/>
    </font>
    <font>
      <b/>
      <sz val="12"/>
      <color indexed="24"/>
      <name val="Arial CE"/>
      <charset val="238"/>
    </font>
    <font>
      <sz val="12"/>
      <color indexed="24"/>
      <name val="Arial CE"/>
      <charset val="238"/>
    </font>
    <font>
      <b/>
      <u/>
      <sz val="14"/>
      <name val="Arial CE"/>
      <charset val="238"/>
    </font>
    <font>
      <b/>
      <sz val="14"/>
      <name val="Arial CE"/>
      <charset val="238"/>
    </font>
    <font>
      <sz val="8"/>
      <name val="Arial CE"/>
      <charset val="238"/>
    </font>
    <font>
      <b/>
      <sz val="18"/>
      <name val="Arial CE"/>
      <charset val="238"/>
    </font>
    <font>
      <b/>
      <sz val="16"/>
      <name val="Arial CE"/>
      <charset val="238"/>
    </font>
    <font>
      <b/>
      <sz val="14"/>
      <color indexed="24"/>
      <name val="Arial CE"/>
      <charset val="238"/>
    </font>
    <font>
      <b/>
      <sz val="11"/>
      <name val="Arial CE"/>
      <charset val="238"/>
    </font>
    <font>
      <sz val="11"/>
      <name val="Arial CE"/>
      <charset val="238"/>
    </font>
    <font>
      <sz val="10"/>
      <name val="Arial CE"/>
      <charset val="238"/>
    </font>
    <font>
      <sz val="14"/>
      <name val="Arial CE"/>
      <charset val="238"/>
    </font>
  </fonts>
  <fills count="1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theme="5"/>
        <bgColor indexed="64"/>
      </patternFill>
    </fill>
    <fill>
      <patternFill patternType="solid">
        <fgColor theme="3" tint="0.59999389629810485"/>
        <bgColor indexed="64"/>
      </patternFill>
    </fill>
  </fills>
  <borders count="40">
    <border>
      <left/>
      <right/>
      <top/>
      <bottom/>
      <diagonal/>
    </border>
    <border>
      <left/>
      <right/>
      <top style="double">
        <color indexed="64"/>
      </top>
      <bottom/>
      <diagonal/>
    </border>
    <border>
      <left/>
      <right/>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dotted">
        <color indexed="64"/>
      </bottom>
      <diagonal/>
    </border>
    <border>
      <left style="hair">
        <color indexed="64"/>
      </left>
      <right style="hair">
        <color indexed="64"/>
      </right>
      <top/>
      <bottom style="double">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s>
  <cellStyleXfs count="44">
    <xf numFmtId="0" fontId="0" fillId="0" borderId="0"/>
    <xf numFmtId="168" fontId="39" fillId="0" borderId="0" applyFill="0" applyBorder="0" applyAlignment="0" applyProtection="0"/>
    <xf numFmtId="169" fontId="38" fillId="0" borderId="0" applyFill="0" applyBorder="0" applyAlignment="0" applyProtection="0"/>
    <xf numFmtId="3" fontId="8" fillId="0" borderId="0" applyFont="0" applyFill="0" applyBorder="0" applyAlignment="0" applyProtection="0"/>
    <xf numFmtId="3" fontId="27" fillId="0" borderId="0" applyFont="0" applyFill="0" applyBorder="0" applyAlignment="0" applyProtection="0"/>
    <xf numFmtId="164" fontId="8" fillId="0" borderId="0" applyFont="0" applyFill="0" applyBorder="0" applyAlignment="0" applyProtection="0"/>
    <xf numFmtId="164" fontId="27" fillId="0" borderId="0" applyFont="0" applyFill="0" applyBorder="0" applyAlignment="0" applyProtection="0"/>
    <xf numFmtId="0" fontId="8" fillId="0" borderId="0" applyFont="0" applyFill="0" applyBorder="0" applyAlignment="0" applyProtection="0"/>
    <xf numFmtId="0" fontId="27" fillId="0" borderId="0" applyFont="0" applyFill="0" applyBorder="0" applyAlignment="0" applyProtection="0"/>
    <xf numFmtId="0" fontId="28" fillId="0" borderId="0"/>
    <xf numFmtId="2" fontId="8" fillId="0" borderId="0" applyFont="0" applyFill="0" applyBorder="0" applyAlignment="0" applyProtection="0"/>
    <xf numFmtId="2" fontId="27"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0" borderId="0"/>
    <xf numFmtId="0" fontId="28" fillId="0" borderId="0"/>
    <xf numFmtId="0" fontId="39" fillId="0" borderId="0"/>
    <xf numFmtId="0" fontId="27" fillId="0" borderId="0"/>
    <xf numFmtId="0" fontId="18" fillId="0" borderId="0"/>
    <xf numFmtId="0" fontId="8" fillId="0" borderId="0"/>
    <xf numFmtId="0" fontId="27" fillId="0" borderId="1" applyNumberFormat="0" applyFont="0" applyFill="0" applyAlignment="0" applyProtection="0"/>
    <xf numFmtId="168" fontId="39" fillId="0" borderId="0" applyFill="0" applyBorder="0" applyAlignment="0" applyProtection="0"/>
    <xf numFmtId="0" fontId="8" fillId="0" borderId="0"/>
    <xf numFmtId="3"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8" fillId="0" borderId="0"/>
    <xf numFmtId="0" fontId="8" fillId="0" borderId="1" applyNumberFormat="0" applyFont="0" applyFill="0" applyAlignment="0" applyProtection="0"/>
    <xf numFmtId="0" fontId="47" fillId="0" borderId="0"/>
    <xf numFmtId="0" fontId="58" fillId="0" borderId="0"/>
    <xf numFmtId="0" fontId="1" fillId="0" borderId="0"/>
    <xf numFmtId="44" fontId="1" fillId="0" borderId="0" applyFont="0" applyFill="0" applyBorder="0" applyAlignment="0" applyProtection="0"/>
    <xf numFmtId="0" fontId="70" fillId="0" borderId="0"/>
    <xf numFmtId="0" fontId="39" fillId="0" borderId="0"/>
    <xf numFmtId="0" fontId="39" fillId="0" borderId="0"/>
    <xf numFmtId="0" fontId="80" fillId="0" borderId="0" applyFill="0" applyBorder="0" applyProtection="0"/>
    <xf numFmtId="0" fontId="80" fillId="0" borderId="0"/>
    <xf numFmtId="0" fontId="87" fillId="0" borderId="0"/>
    <xf numFmtId="174" fontId="80" fillId="0" borderId="0" applyFont="0" applyFill="0" applyBorder="0" applyAlignment="0" applyProtection="0"/>
    <xf numFmtId="0" fontId="39" fillId="0" borderId="0"/>
    <xf numFmtId="175" fontId="80" fillId="0" borderId="0" applyFont="0" applyFill="0" applyBorder="0" applyAlignment="0" applyProtection="0"/>
    <xf numFmtId="0" fontId="8" fillId="0" borderId="0"/>
  </cellStyleXfs>
  <cellXfs count="817">
    <xf numFmtId="0" fontId="0" fillId="0" borderId="0" xfId="0"/>
    <xf numFmtId="0" fontId="2"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xf numFmtId="0" fontId="4" fillId="0" borderId="0" xfId="0" applyFont="1" applyBorder="1" applyAlignment="1">
      <alignment horizontal="center"/>
    </xf>
    <xf numFmtId="3" fontId="2" fillId="0" borderId="0" xfId="0" applyNumberFormat="1" applyFont="1" applyBorder="1" applyAlignment="1">
      <alignment horizontal="center"/>
    </xf>
    <xf numFmtId="3" fontId="4" fillId="0" borderId="0" xfId="0" applyNumberFormat="1" applyFont="1" applyBorder="1" applyAlignment="1">
      <alignment horizontal="center"/>
    </xf>
    <xf numFmtId="3" fontId="2" fillId="0" borderId="0" xfId="0" applyNumberFormat="1" applyFont="1" applyBorder="1"/>
    <xf numFmtId="3" fontId="3" fillId="0" borderId="0" xfId="0" applyNumberFormat="1" applyFont="1" applyBorder="1"/>
    <xf numFmtId="0" fontId="3" fillId="0" borderId="0" xfId="0" applyFont="1" applyBorder="1" applyAlignment="1">
      <alignment horizontal="center"/>
    </xf>
    <xf numFmtId="0" fontId="5" fillId="0" borderId="0" xfId="0" applyFont="1" applyBorder="1"/>
    <xf numFmtId="0" fontId="6" fillId="0" borderId="0" xfId="0" applyFont="1" applyBorder="1"/>
    <xf numFmtId="0" fontId="7" fillId="0" borderId="0" xfId="0" applyFont="1" applyBorder="1"/>
    <xf numFmtId="0" fontId="9" fillId="0" borderId="0" xfId="0" applyFont="1" applyBorder="1" applyAlignment="1"/>
    <xf numFmtId="3" fontId="11" fillId="0" borderId="0" xfId="0" applyNumberFormat="1" applyFont="1" applyBorder="1"/>
    <xf numFmtId="3" fontId="15" fillId="0" borderId="0" xfId="0" applyNumberFormat="1" applyFont="1" applyBorder="1"/>
    <xf numFmtId="0" fontId="16" fillId="0" borderId="0" xfId="0" applyFont="1"/>
    <xf numFmtId="0" fontId="17" fillId="0" borderId="0" xfId="0" applyFont="1" applyBorder="1" applyAlignment="1"/>
    <xf numFmtId="0" fontId="19" fillId="0" borderId="0" xfId="0" applyFont="1" applyBorder="1"/>
    <xf numFmtId="0" fontId="19" fillId="0" borderId="0" xfId="0" applyFont="1" applyBorder="1" applyAlignment="1">
      <alignment horizontal="center"/>
    </xf>
    <xf numFmtId="3" fontId="19" fillId="0" borderId="0" xfId="0" applyNumberFormat="1" applyFont="1" applyBorder="1"/>
    <xf numFmtId="0" fontId="12" fillId="0" borderId="0" xfId="0" applyFont="1" applyBorder="1"/>
    <xf numFmtId="0" fontId="12" fillId="0" borderId="0" xfId="0" applyFont="1" applyBorder="1" applyAlignment="1">
      <alignment horizontal="center"/>
    </xf>
    <xf numFmtId="3" fontId="12" fillId="0" borderId="0" xfId="0" applyNumberFormat="1" applyFont="1" applyBorder="1" applyAlignment="1">
      <alignment horizontal="center"/>
    </xf>
    <xf numFmtId="3" fontId="12" fillId="0" borderId="0" xfId="0" applyNumberFormat="1" applyFont="1" applyBorder="1"/>
    <xf numFmtId="3" fontId="17" fillId="0" borderId="0" xfId="0" applyNumberFormat="1" applyFont="1" applyBorder="1" applyAlignment="1"/>
    <xf numFmtId="0" fontId="11" fillId="0" borderId="0" xfId="0" applyFont="1" applyBorder="1" applyAlignment="1">
      <alignment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1" fillId="0" borderId="0" xfId="0" applyFont="1" applyBorder="1" applyAlignment="1"/>
    <xf numFmtId="0" fontId="20" fillId="0" borderId="0" xfId="0" applyFont="1" applyBorder="1" applyAlignment="1"/>
    <xf numFmtId="0" fontId="14" fillId="0" borderId="0" xfId="0" applyFont="1" applyBorder="1"/>
    <xf numFmtId="0" fontId="11" fillId="0" borderId="0" xfId="0" applyFont="1" applyBorder="1"/>
    <xf numFmtId="0" fontId="11" fillId="0" borderId="0" xfId="0" applyFont="1" applyBorder="1" applyAlignment="1">
      <alignment horizontal="center"/>
    </xf>
    <xf numFmtId="0" fontId="15" fillId="0" borderId="0" xfId="0" applyFont="1" applyBorder="1"/>
    <xf numFmtId="0" fontId="15" fillId="0" borderId="0" xfId="0" applyFont="1" applyBorder="1" applyAlignment="1">
      <alignment horizontal="center"/>
    </xf>
    <xf numFmtId="0" fontId="20" fillId="0" borderId="0" xfId="0" applyFont="1" applyBorder="1"/>
    <xf numFmtId="0" fontId="20" fillId="0" borderId="0" xfId="0" applyFont="1" applyBorder="1" applyAlignment="1">
      <alignment horizontal="center"/>
    </xf>
    <xf numFmtId="3" fontId="20" fillId="0" borderId="0" xfId="0" applyNumberFormat="1" applyFont="1" applyBorder="1"/>
    <xf numFmtId="0" fontId="12" fillId="0" borderId="0" xfId="0" applyFont="1"/>
    <xf numFmtId="0" fontId="12" fillId="0" borderId="0" xfId="0" applyFont="1" applyAlignment="1">
      <alignment horizontal="left"/>
    </xf>
    <xf numFmtId="3" fontId="20" fillId="0" borderId="0" xfId="0" applyNumberFormat="1" applyFont="1" applyBorder="1" applyAlignment="1">
      <alignment vertical="center"/>
    </xf>
    <xf numFmtId="0" fontId="12" fillId="0" borderId="2" xfId="0" applyFont="1" applyBorder="1"/>
    <xf numFmtId="0" fontId="12" fillId="0" borderId="2" xfId="0" applyFont="1" applyBorder="1" applyAlignment="1">
      <alignment horizontal="center"/>
    </xf>
    <xf numFmtId="0" fontId="22" fillId="0" borderId="0" xfId="0" applyFont="1"/>
    <xf numFmtId="3" fontId="22" fillId="0" borderId="0" xfId="0" applyNumberFormat="1" applyFont="1" applyBorder="1" applyAlignment="1">
      <alignment vertical="center"/>
    </xf>
    <xf numFmtId="0" fontId="23" fillId="0" borderId="0" xfId="0" applyFont="1"/>
    <xf numFmtId="0" fontId="12" fillId="0" borderId="3" xfId="20" applyFont="1" applyBorder="1"/>
    <xf numFmtId="0" fontId="5" fillId="0" borderId="0" xfId="20" applyFont="1" applyBorder="1"/>
    <xf numFmtId="3" fontId="12" fillId="0" borderId="2" xfId="0" applyNumberFormat="1" applyFont="1" applyBorder="1"/>
    <xf numFmtId="0" fontId="20" fillId="0" borderId="0" xfId="0" applyFont="1" applyBorder="1" applyAlignment="1">
      <alignment horizontal="right"/>
    </xf>
    <xf numFmtId="3" fontId="12" fillId="0" borderId="4" xfId="0" applyNumberFormat="1" applyFont="1" applyBorder="1"/>
    <xf numFmtId="0" fontId="24" fillId="0" borderId="0" xfId="0" applyFont="1" applyBorder="1"/>
    <xf numFmtId="165" fontId="12" fillId="0" borderId="5" xfId="0" applyNumberFormat="1" applyFont="1" applyBorder="1" applyAlignment="1">
      <alignment horizontal="right"/>
    </xf>
    <xf numFmtId="165" fontId="5" fillId="0" borderId="0" xfId="0" applyNumberFormat="1" applyFont="1" applyBorder="1"/>
    <xf numFmtId="165" fontId="12" fillId="0" borderId="3" xfId="0" applyNumberFormat="1" applyFont="1" applyBorder="1" applyAlignment="1">
      <alignment horizontal="right"/>
    </xf>
    <xf numFmtId="165" fontId="12" fillId="0" borderId="6" xfId="0" applyNumberFormat="1" applyFont="1" applyBorder="1" applyAlignment="1">
      <alignment horizontal="right"/>
    </xf>
    <xf numFmtId="3" fontId="10" fillId="2" borderId="0" xfId="0" applyNumberFormat="1" applyFont="1" applyFill="1" applyBorder="1" applyAlignment="1">
      <alignment horizontal="left"/>
    </xf>
    <xf numFmtId="0" fontId="21" fillId="2" borderId="0" xfId="0" applyFont="1" applyFill="1"/>
    <xf numFmtId="0" fontId="13" fillId="2" borderId="0" xfId="0" applyFont="1" applyFill="1" applyBorder="1" applyAlignment="1"/>
    <xf numFmtId="165" fontId="20" fillId="0" borderId="0" xfId="0" applyNumberFormat="1" applyFont="1" applyBorder="1"/>
    <xf numFmtId="0" fontId="11" fillId="2" borderId="0" xfId="0" applyFont="1" applyFill="1" applyBorder="1" applyAlignment="1">
      <alignment horizontal="right"/>
    </xf>
    <xf numFmtId="4" fontId="10" fillId="2" borderId="0" xfId="0" applyNumberFormat="1" applyFont="1" applyFill="1" applyBorder="1" applyAlignment="1">
      <alignment horizontal="center"/>
    </xf>
    <xf numFmtId="0" fontId="0" fillId="2" borderId="0" xfId="0" applyFill="1" applyBorder="1" applyAlignment="1">
      <alignment horizontal="center"/>
    </xf>
    <xf numFmtId="4" fontId="11" fillId="2" borderId="0" xfId="0" applyNumberFormat="1" applyFont="1" applyFill="1" applyBorder="1" applyAlignment="1">
      <alignment horizontal="right"/>
    </xf>
    <xf numFmtId="4" fontId="12" fillId="2" borderId="0" xfId="19" applyNumberFormat="1" applyFont="1" applyFill="1" applyBorder="1" applyAlignment="1">
      <alignment horizontal="right"/>
    </xf>
    <xf numFmtId="4" fontId="20" fillId="2" borderId="0" xfId="19" applyNumberFormat="1" applyFont="1" applyFill="1" applyBorder="1" applyAlignment="1">
      <alignment horizontal="right"/>
    </xf>
    <xf numFmtId="0" fontId="25" fillId="0" borderId="0" xfId="0" applyFont="1" applyAlignment="1">
      <alignment horizontal="left"/>
    </xf>
    <xf numFmtId="0" fontId="12" fillId="0" borderId="2" xfId="0" applyFont="1" applyBorder="1" applyAlignment="1">
      <alignment horizontal="left"/>
    </xf>
    <xf numFmtId="0" fontId="11" fillId="0" borderId="2" xfId="0" applyFont="1" applyBorder="1"/>
    <xf numFmtId="165" fontId="12" fillId="0" borderId="7" xfId="0" applyNumberFormat="1" applyFont="1" applyBorder="1" applyAlignment="1">
      <alignment horizontal="right"/>
    </xf>
    <xf numFmtId="165" fontId="12" fillId="0" borderId="8" xfId="0" applyNumberFormat="1" applyFont="1" applyBorder="1" applyAlignment="1">
      <alignment horizontal="right"/>
    </xf>
    <xf numFmtId="0" fontId="26" fillId="0" borderId="0" xfId="0" applyFont="1" applyBorder="1"/>
    <xf numFmtId="0" fontId="12" fillId="0" borderId="0" xfId="0" applyFont="1" applyBorder="1" applyAlignment="1">
      <alignment horizontal="left"/>
    </xf>
    <xf numFmtId="0" fontId="26" fillId="0" borderId="0" xfId="0" applyFont="1" applyBorder="1" applyAlignment="1">
      <alignment horizontal="center"/>
    </xf>
    <xf numFmtId="8" fontId="12" fillId="0" borderId="6" xfId="0" applyNumberFormat="1" applyFont="1" applyBorder="1" applyAlignment="1">
      <alignment horizontal="right"/>
    </xf>
    <xf numFmtId="17" fontId="24" fillId="0" borderId="0" xfId="0" applyNumberFormat="1" applyFont="1" applyBorder="1"/>
    <xf numFmtId="0" fontId="24" fillId="0" borderId="0" xfId="0" applyFont="1" applyBorder="1" applyAlignment="1">
      <alignment horizontal="center"/>
    </xf>
    <xf numFmtId="3" fontId="24" fillId="0" borderId="0" xfId="0" applyNumberFormat="1" applyFont="1" applyBorder="1"/>
    <xf numFmtId="8" fontId="7" fillId="0" borderId="0" xfId="0" applyNumberFormat="1" applyFont="1" applyBorder="1"/>
    <xf numFmtId="8" fontId="2" fillId="0" borderId="0" xfId="0" applyNumberFormat="1" applyFont="1" applyBorder="1"/>
    <xf numFmtId="0" fontId="29" fillId="0" borderId="0" xfId="0" applyFont="1" applyBorder="1"/>
    <xf numFmtId="0" fontId="29" fillId="0" borderId="0" xfId="0" applyFont="1" applyBorder="1" applyAlignment="1">
      <alignment horizontal="center"/>
    </xf>
    <xf numFmtId="0" fontId="30" fillId="0" borderId="0" xfId="0" applyFont="1" applyBorder="1"/>
    <xf numFmtId="0" fontId="29" fillId="0" borderId="0" xfId="0" applyFont="1" applyBorder="1" applyAlignment="1"/>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3" fontId="29" fillId="0" borderId="10" xfId="0" applyNumberFormat="1" applyFont="1" applyFill="1" applyBorder="1" applyAlignment="1">
      <alignment horizontal="center" vertical="center"/>
    </xf>
    <xf numFmtId="3" fontId="29" fillId="0" borderId="11" xfId="0" applyNumberFormat="1" applyFont="1" applyFill="1" applyBorder="1" applyAlignment="1">
      <alignment horizontal="center" vertical="center"/>
    </xf>
    <xf numFmtId="0" fontId="29" fillId="0" borderId="0" xfId="0" applyFont="1" applyBorder="1" applyAlignment="1">
      <alignment horizontal="center" vertical="center"/>
    </xf>
    <xf numFmtId="0" fontId="29" fillId="0" borderId="12" xfId="0" applyFont="1" applyBorder="1" applyAlignment="1">
      <alignment horizontal="center"/>
    </xf>
    <xf numFmtId="0" fontId="29" fillId="0" borderId="13" xfId="0" applyFont="1" applyBorder="1"/>
    <xf numFmtId="0" fontId="29" fillId="0" borderId="13" xfId="0" applyFont="1" applyBorder="1" applyAlignment="1">
      <alignment horizontal="center"/>
    </xf>
    <xf numFmtId="3" fontId="29" fillId="0" borderId="13" xfId="0" applyNumberFormat="1" applyFont="1" applyBorder="1" applyAlignment="1">
      <alignment horizontal="center"/>
    </xf>
    <xf numFmtId="0" fontId="29" fillId="0" borderId="14" xfId="0" applyFont="1" applyBorder="1"/>
    <xf numFmtId="0" fontId="31" fillId="3" borderId="12" xfId="0" applyFont="1" applyFill="1" applyBorder="1"/>
    <xf numFmtId="0" fontId="31" fillId="3" borderId="13" xfId="0" applyFont="1" applyFill="1" applyBorder="1"/>
    <xf numFmtId="0" fontId="31" fillId="3" borderId="13" xfId="0" applyFont="1" applyFill="1" applyBorder="1" applyAlignment="1">
      <alignment horizontal="center"/>
    </xf>
    <xf numFmtId="3" fontId="31" fillId="3" borderId="13" xfId="0" applyNumberFormat="1" applyFont="1" applyFill="1" applyBorder="1" applyAlignment="1">
      <alignment horizontal="center"/>
    </xf>
    <xf numFmtId="0" fontId="31" fillId="3" borderId="14" xfId="0" applyFont="1" applyFill="1" applyBorder="1"/>
    <xf numFmtId="0" fontId="31" fillId="0" borderId="0" xfId="0" applyFont="1" applyBorder="1"/>
    <xf numFmtId="16" fontId="29" fillId="4" borderId="12" xfId="0" applyNumberFormat="1" applyFont="1" applyFill="1" applyBorder="1" applyAlignment="1">
      <alignment wrapText="1"/>
    </xf>
    <xf numFmtId="0" fontId="30" fillId="4" borderId="13" xfId="0" applyFont="1" applyFill="1" applyBorder="1" applyAlignment="1">
      <alignment wrapText="1"/>
    </xf>
    <xf numFmtId="0" fontId="30" fillId="4" borderId="13" xfId="0" applyFont="1" applyFill="1" applyBorder="1" applyAlignment="1">
      <alignment horizontal="center"/>
    </xf>
    <xf numFmtId="3" fontId="30" fillId="4" borderId="13" xfId="0" applyNumberFormat="1" applyFont="1" applyFill="1" applyBorder="1" applyAlignment="1">
      <alignment horizontal="center"/>
    </xf>
    <xf numFmtId="0" fontId="30" fillId="4" borderId="14" xfId="0" applyFont="1" applyFill="1" applyBorder="1"/>
    <xf numFmtId="0" fontId="29" fillId="0" borderId="13" xfId="0" applyFont="1" applyBorder="1" applyAlignment="1" applyProtection="1">
      <alignment horizontal="left" wrapText="1"/>
    </xf>
    <xf numFmtId="2" fontId="29" fillId="0" borderId="13" xfId="0" applyNumberFormat="1" applyFont="1" applyBorder="1" applyAlignment="1">
      <alignment horizontal="center"/>
    </xf>
    <xf numFmtId="167" fontId="29" fillId="0" borderId="13" xfId="0" applyNumberFormat="1" applyFont="1" applyBorder="1" applyAlignment="1">
      <alignment horizontal="center"/>
    </xf>
    <xf numFmtId="166" fontId="29" fillId="0" borderId="14" xfId="0" applyNumberFormat="1" applyFont="1" applyBorder="1"/>
    <xf numFmtId="2" fontId="29" fillId="0" borderId="13" xfId="0" applyNumberFormat="1" applyFont="1" applyFill="1" applyBorder="1" applyAlignment="1">
      <alignment horizontal="center"/>
    </xf>
    <xf numFmtId="2" fontId="30" fillId="4" borderId="13" xfId="0" applyNumberFormat="1" applyFont="1" applyFill="1" applyBorder="1" applyAlignment="1">
      <alignment horizontal="center"/>
    </xf>
    <xf numFmtId="166" fontId="29" fillId="4" borderId="14" xfId="0" applyNumberFormat="1" applyFont="1" applyFill="1" applyBorder="1"/>
    <xf numFmtId="0" fontId="29" fillId="5" borderId="13" xfId="0" applyFont="1" applyFill="1" applyBorder="1" applyAlignment="1" applyProtection="1">
      <alignment horizontal="left" wrapText="1"/>
    </xf>
    <xf numFmtId="0" fontId="29" fillId="5" borderId="13" xfId="0" applyFont="1" applyFill="1" applyBorder="1" applyAlignment="1">
      <alignment horizontal="center"/>
    </xf>
    <xf numFmtId="2" fontId="29" fillId="5" borderId="13" xfId="0" applyNumberFormat="1" applyFont="1" applyFill="1" applyBorder="1" applyAlignment="1">
      <alignment horizontal="center"/>
    </xf>
    <xf numFmtId="167" fontId="29" fillId="5" borderId="13" xfId="0" applyNumberFormat="1" applyFont="1" applyFill="1" applyBorder="1" applyAlignment="1">
      <alignment horizontal="center"/>
    </xf>
    <xf numFmtId="166" fontId="29" fillId="5" borderId="14" xfId="0" applyNumberFormat="1" applyFont="1" applyFill="1" applyBorder="1"/>
    <xf numFmtId="2" fontId="29" fillId="5" borderId="15" xfId="0" applyNumberFormat="1" applyFont="1" applyFill="1" applyBorder="1" applyAlignment="1">
      <alignment horizontal="center"/>
    </xf>
    <xf numFmtId="0" fontId="29" fillId="0" borderId="16" xfId="0" applyFont="1" applyBorder="1" applyAlignment="1">
      <alignment horizontal="center"/>
    </xf>
    <xf numFmtId="166" fontId="29" fillId="0" borderId="17" xfId="0" applyNumberFormat="1" applyFont="1" applyBorder="1"/>
    <xf numFmtId="0" fontId="33" fillId="0" borderId="18" xfId="0" applyFont="1" applyBorder="1" applyAlignment="1">
      <alignment horizontal="center"/>
    </xf>
    <xf numFmtId="165" fontId="33" fillId="0" borderId="18" xfId="0" applyNumberFormat="1" applyFont="1" applyBorder="1"/>
    <xf numFmtId="0" fontId="31" fillId="3" borderId="9" xfId="0" applyFont="1" applyFill="1" applyBorder="1"/>
    <xf numFmtId="0" fontId="31" fillId="3" borderId="10" xfId="0" applyFont="1" applyFill="1" applyBorder="1" applyAlignment="1">
      <alignment horizontal="center"/>
    </xf>
    <xf numFmtId="165" fontId="31" fillId="3" borderId="10" xfId="0" applyNumberFormat="1" applyFont="1" applyFill="1" applyBorder="1" applyAlignment="1">
      <alignment horizontal="center"/>
    </xf>
    <xf numFmtId="165" fontId="35" fillId="3" borderId="11" xfId="0" applyNumberFormat="1" applyFont="1" applyFill="1" applyBorder="1"/>
    <xf numFmtId="0" fontId="35" fillId="0" borderId="0" xfId="0" applyFont="1" applyBorder="1"/>
    <xf numFmtId="165" fontId="29" fillId="0" borderId="13" xfId="0" applyNumberFormat="1" applyFont="1" applyFill="1" applyBorder="1" applyAlignment="1">
      <alignment horizontal="center"/>
    </xf>
    <xf numFmtId="0" fontId="29" fillId="4" borderId="12" xfId="0" applyFont="1" applyFill="1" applyBorder="1"/>
    <xf numFmtId="0" fontId="29" fillId="4" borderId="13" xfId="0" applyFont="1" applyFill="1" applyBorder="1" applyAlignment="1">
      <alignment horizontal="center"/>
    </xf>
    <xf numFmtId="165" fontId="29" fillId="4" borderId="13" xfId="0" applyNumberFormat="1" applyFont="1" applyFill="1" applyBorder="1" applyAlignment="1">
      <alignment horizontal="center"/>
    </xf>
    <xf numFmtId="165" fontId="30" fillId="4" borderId="14" xfId="0" applyNumberFormat="1" applyFont="1" applyFill="1" applyBorder="1"/>
    <xf numFmtId="165" fontId="29" fillId="5" borderId="13" xfId="0" applyNumberFormat="1" applyFont="1" applyFill="1" applyBorder="1" applyAlignment="1">
      <alignment horizontal="center"/>
    </xf>
    <xf numFmtId="0" fontId="29" fillId="5" borderId="0" xfId="0" applyFont="1" applyFill="1" applyBorder="1"/>
    <xf numFmtId="0" fontId="29" fillId="4" borderId="12" xfId="0" applyFont="1" applyFill="1" applyBorder="1" applyAlignment="1" applyProtection="1">
      <alignment horizontal="left" wrapText="1"/>
    </xf>
    <xf numFmtId="165" fontId="29" fillId="4" borderId="13" xfId="0" applyNumberFormat="1" applyFont="1" applyFill="1" applyBorder="1"/>
    <xf numFmtId="165" fontId="29" fillId="0" borderId="16" xfId="0" applyNumberFormat="1" applyFont="1" applyFill="1" applyBorder="1"/>
    <xf numFmtId="0" fontId="29" fillId="4" borderId="12" xfId="0" applyFont="1" applyFill="1" applyBorder="1" applyAlignment="1">
      <alignment horizontal="center"/>
    </xf>
    <xf numFmtId="165" fontId="29" fillId="4" borderId="14" xfId="0" applyNumberFormat="1" applyFont="1" applyFill="1" applyBorder="1"/>
    <xf numFmtId="0" fontId="29" fillId="0" borderId="13" xfId="0" applyFont="1" applyFill="1" applyBorder="1" applyAlignment="1">
      <alignment horizontal="center"/>
    </xf>
    <xf numFmtId="166" fontId="29" fillId="0" borderId="14" xfId="0" applyNumberFormat="1" applyFont="1" applyFill="1" applyBorder="1"/>
    <xf numFmtId="166" fontId="29" fillId="4" borderId="13" xfId="0" applyNumberFormat="1" applyFont="1" applyFill="1" applyBorder="1" applyAlignment="1">
      <alignment horizontal="center"/>
    </xf>
    <xf numFmtId="0" fontId="29" fillId="0" borderId="0" xfId="0" applyFont="1" applyFill="1" applyBorder="1"/>
    <xf numFmtId="0" fontId="29" fillId="0" borderId="16" xfId="0" applyFont="1" applyBorder="1" applyAlignment="1">
      <alignment horizontal="left" wrapText="1"/>
    </xf>
    <xf numFmtId="166" fontId="33" fillId="0" borderId="19" xfId="0" applyNumberFormat="1" applyFont="1" applyBorder="1"/>
    <xf numFmtId="0" fontId="35" fillId="3" borderId="11" xfId="0" applyFont="1" applyFill="1" applyBorder="1"/>
    <xf numFmtId="0" fontId="33" fillId="0" borderId="20" xfId="0" applyFont="1" applyBorder="1" applyAlignment="1">
      <alignment horizontal="center"/>
    </xf>
    <xf numFmtId="165" fontId="33" fillId="0" borderId="20" xfId="0" applyNumberFormat="1" applyFont="1" applyBorder="1"/>
    <xf numFmtId="0" fontId="31" fillId="3" borderId="21" xfId="0" applyFont="1" applyFill="1" applyBorder="1"/>
    <xf numFmtId="0" fontId="31" fillId="3" borderId="22" xfId="0" applyFont="1" applyFill="1" applyBorder="1" applyAlignment="1">
      <alignment horizontal="center"/>
    </xf>
    <xf numFmtId="165" fontId="31" fillId="3" borderId="22" xfId="0" applyNumberFormat="1" applyFont="1" applyFill="1" applyBorder="1" applyAlignment="1">
      <alignment horizontal="center"/>
    </xf>
    <xf numFmtId="0" fontId="35" fillId="3" borderId="23" xfId="0" applyFont="1" applyFill="1" applyBorder="1"/>
    <xf numFmtId="0" fontId="29" fillId="0" borderId="24" xfId="0" applyFont="1" applyBorder="1" applyAlignment="1">
      <alignment horizontal="center"/>
    </xf>
    <xf numFmtId="0" fontId="29" fillId="0" borderId="25" xfId="0" applyFont="1" applyBorder="1"/>
    <xf numFmtId="165" fontId="29" fillId="0" borderId="16" xfId="0" applyNumberFormat="1" applyFont="1" applyBorder="1"/>
    <xf numFmtId="165" fontId="29" fillId="0" borderId="17" xfId="0" applyNumberFormat="1" applyFont="1" applyBorder="1"/>
    <xf numFmtId="0" fontId="29" fillId="0" borderId="26" xfId="0" applyFont="1" applyBorder="1" applyAlignment="1">
      <alignment horizontal="center"/>
    </xf>
    <xf numFmtId="3" fontId="29" fillId="0" borderId="0" xfId="0" applyNumberFormat="1" applyFont="1" applyBorder="1"/>
    <xf numFmtId="0" fontId="29" fillId="0" borderId="13" xfId="0" applyFont="1" applyFill="1" applyBorder="1" applyAlignment="1" applyProtection="1">
      <alignment horizontal="left" wrapText="1"/>
    </xf>
    <xf numFmtId="2" fontId="29" fillId="0" borderId="15" xfId="0" applyNumberFormat="1" applyFont="1" applyFill="1" applyBorder="1" applyAlignment="1">
      <alignment horizontal="center"/>
    </xf>
    <xf numFmtId="167" fontId="29" fillId="0" borderId="13" xfId="0" applyNumberFormat="1" applyFont="1" applyFill="1" applyBorder="1" applyAlignment="1">
      <alignment horizontal="center"/>
    </xf>
    <xf numFmtId="3" fontId="29" fillId="0" borderId="10" xfId="0" applyNumberFormat="1" applyFont="1" applyFill="1" applyBorder="1" applyAlignment="1">
      <alignment horizontal="center"/>
    </xf>
    <xf numFmtId="166" fontId="29" fillId="0" borderId="16" xfId="0" applyNumberFormat="1" applyFont="1" applyBorder="1" applyAlignment="1">
      <alignment horizontal="center"/>
    </xf>
    <xf numFmtId="3" fontId="34" fillId="0" borderId="18" xfId="0" applyNumberFormat="1" applyFont="1" applyBorder="1" applyAlignment="1">
      <alignment horizontal="center"/>
    </xf>
    <xf numFmtId="166" fontId="35" fillId="3" borderId="10" xfId="0" applyNumberFormat="1" applyFont="1" applyFill="1" applyBorder="1" applyAlignment="1">
      <alignment horizontal="center"/>
    </xf>
    <xf numFmtId="3" fontId="35" fillId="3" borderId="10" xfId="0" applyNumberFormat="1" applyFont="1" applyFill="1" applyBorder="1" applyAlignment="1">
      <alignment horizontal="center"/>
    </xf>
    <xf numFmtId="3" fontId="34" fillId="0" borderId="20" xfId="0" applyNumberFormat="1" applyFont="1" applyBorder="1" applyAlignment="1">
      <alignment horizontal="center"/>
    </xf>
    <xf numFmtId="3" fontId="35" fillId="3" borderId="22" xfId="0" applyNumberFormat="1" applyFont="1" applyFill="1" applyBorder="1" applyAlignment="1">
      <alignment horizontal="center"/>
    </xf>
    <xf numFmtId="3" fontId="29" fillId="0" borderId="0" xfId="0" applyNumberFormat="1" applyFont="1" applyBorder="1" applyAlignment="1">
      <alignment horizontal="center"/>
    </xf>
    <xf numFmtId="165" fontId="30" fillId="0" borderId="16" xfId="0" applyNumberFormat="1" applyFont="1" applyBorder="1" applyAlignment="1">
      <alignment wrapText="1"/>
    </xf>
    <xf numFmtId="16" fontId="29" fillId="4" borderId="27" xfId="0" applyNumberFormat="1" applyFont="1" applyFill="1" applyBorder="1" applyAlignment="1">
      <alignment wrapText="1"/>
    </xf>
    <xf numFmtId="0" fontId="29" fillId="5" borderId="15" xfId="0" applyFont="1" applyFill="1" applyBorder="1" applyAlignment="1">
      <alignment horizontal="center"/>
    </xf>
    <xf numFmtId="0" fontId="29" fillId="0" borderId="28" xfId="0" applyFont="1" applyBorder="1" applyAlignment="1">
      <alignment horizontal="center"/>
    </xf>
    <xf numFmtId="0" fontId="29" fillId="5" borderId="13" xfId="0" applyFont="1" applyFill="1" applyBorder="1" applyAlignment="1">
      <alignment horizontal="left" wrapText="1"/>
    </xf>
    <xf numFmtId="0" fontId="29" fillId="0" borderId="16" xfId="0" applyFont="1" applyFill="1" applyBorder="1" applyAlignment="1">
      <alignment horizontal="center"/>
    </xf>
    <xf numFmtId="165" fontId="29" fillId="0" borderId="16" xfId="0" applyNumberFormat="1" applyFont="1" applyFill="1" applyBorder="1" applyAlignment="1">
      <alignment horizontal="center"/>
    </xf>
    <xf numFmtId="167" fontId="29" fillId="0" borderId="16" xfId="0" applyNumberFormat="1" applyFont="1" applyFill="1" applyBorder="1" applyAlignment="1">
      <alignment horizontal="center"/>
    </xf>
    <xf numFmtId="166" fontId="29" fillId="0" borderId="17" xfId="0" applyNumberFormat="1" applyFont="1" applyFill="1" applyBorder="1"/>
    <xf numFmtId="0" fontId="30" fillId="0" borderId="25" xfId="0" applyFont="1" applyBorder="1"/>
    <xf numFmtId="0" fontId="29" fillId="0" borderId="24" xfId="0" applyFont="1" applyBorder="1"/>
    <xf numFmtId="167" fontId="29" fillId="5" borderId="29" xfId="0" applyNumberFormat="1" applyFont="1" applyFill="1" applyBorder="1" applyAlignment="1">
      <alignment horizontal="center"/>
    </xf>
    <xf numFmtId="0" fontId="29" fillId="0" borderId="16" xfId="0" applyFont="1" applyFill="1" applyBorder="1" applyAlignment="1" applyProtection="1">
      <alignment horizontal="left" wrapText="1"/>
    </xf>
    <xf numFmtId="0" fontId="29" fillId="0" borderId="31" xfId="0" applyFont="1" applyFill="1" applyBorder="1" applyAlignment="1" applyProtection="1">
      <alignment horizontal="left" wrapText="1"/>
    </xf>
    <xf numFmtId="0" fontId="29" fillId="0" borderId="31" xfId="0" applyFont="1" applyFill="1" applyBorder="1" applyAlignment="1">
      <alignment horizontal="center"/>
    </xf>
    <xf numFmtId="165" fontId="29" fillId="0" borderId="31" xfId="0" applyNumberFormat="1" applyFont="1" applyFill="1" applyBorder="1" applyAlignment="1">
      <alignment horizontal="center"/>
    </xf>
    <xf numFmtId="167" fontId="29" fillId="0" borderId="31" xfId="0" applyNumberFormat="1" applyFont="1" applyFill="1" applyBorder="1" applyAlignment="1">
      <alignment horizontal="center"/>
    </xf>
    <xf numFmtId="166" fontId="29" fillId="0" borderId="32" xfId="0" applyNumberFormat="1" applyFont="1" applyFill="1" applyBorder="1"/>
    <xf numFmtId="165" fontId="42" fillId="4" borderId="13" xfId="0" applyNumberFormat="1" applyFont="1" applyFill="1" applyBorder="1" applyAlignment="1">
      <alignment horizontal="center"/>
    </xf>
    <xf numFmtId="165" fontId="43" fillId="0" borderId="18" xfId="0" applyNumberFormat="1" applyFont="1" applyBorder="1"/>
    <xf numFmtId="165" fontId="44" fillId="3" borderId="10" xfId="0" applyNumberFormat="1" applyFont="1" applyFill="1" applyBorder="1" applyAlignment="1">
      <alignment horizontal="center"/>
    </xf>
    <xf numFmtId="0" fontId="29" fillId="0" borderId="0" xfId="0" applyFont="1" applyAlignment="1">
      <alignment horizontal="left" vertical="top" wrapText="1"/>
    </xf>
    <xf numFmtId="0" fontId="41" fillId="0" borderId="0" xfId="0" applyFont="1"/>
    <xf numFmtId="0" fontId="20" fillId="0" borderId="0" xfId="0" applyFont="1"/>
    <xf numFmtId="0" fontId="29" fillId="0" borderId="13" xfId="0" applyFont="1" applyBorder="1" applyAlignment="1">
      <alignment horizontal="left" wrapText="1"/>
    </xf>
    <xf numFmtId="0" fontId="29" fillId="0" borderId="16" xfId="0" applyFont="1" applyFill="1" applyBorder="1" applyAlignment="1">
      <alignment horizontal="left" wrapText="1"/>
    </xf>
    <xf numFmtId="0" fontId="33" fillId="0" borderId="18" xfId="0" applyFont="1" applyBorder="1" applyAlignment="1">
      <alignment horizontal="right" wrapText="1"/>
    </xf>
    <xf numFmtId="0" fontId="31" fillId="3" borderId="10" xfId="0" applyFont="1" applyFill="1" applyBorder="1" applyAlignment="1">
      <alignment wrapText="1"/>
    </xf>
    <xf numFmtId="0" fontId="33" fillId="0" borderId="20" xfId="0" applyFont="1" applyBorder="1" applyAlignment="1">
      <alignment horizontal="right" wrapText="1"/>
    </xf>
    <xf numFmtId="0" fontId="31" fillId="3" borderId="22" xfId="0" applyFont="1" applyFill="1" applyBorder="1" applyAlignment="1">
      <alignment wrapText="1"/>
    </xf>
    <xf numFmtId="0" fontId="29" fillId="0" borderId="13" xfId="0" applyFont="1" applyFill="1" applyBorder="1" applyAlignment="1">
      <alignment wrapText="1"/>
    </xf>
    <xf numFmtId="0" fontId="29" fillId="0" borderId="33" xfId="0" applyFont="1" applyBorder="1" applyAlignment="1">
      <alignment horizontal="left" vertical="top" wrapText="1"/>
    </xf>
    <xf numFmtId="0" fontId="30" fillId="4" borderId="33" xfId="0" applyFont="1" applyFill="1" applyBorder="1" applyAlignment="1">
      <alignment wrapText="1"/>
    </xf>
    <xf numFmtId="0" fontId="29" fillId="5" borderId="33" xfId="0" applyFont="1" applyFill="1" applyBorder="1" applyAlignment="1" applyProtection="1">
      <alignment horizontal="left" wrapText="1"/>
    </xf>
    <xf numFmtId="0" fontId="45" fillId="0" borderId="0" xfId="0" applyFont="1"/>
    <xf numFmtId="49" fontId="29" fillId="0" borderId="27" xfId="18" applyNumberFormat="1" applyFont="1" applyBorder="1" applyAlignment="1">
      <alignment horizontal="center"/>
    </xf>
    <xf numFmtId="49" fontId="29" fillId="0" borderId="27" xfId="18" applyNumberFormat="1" applyFont="1" applyFill="1" applyBorder="1" applyAlignment="1">
      <alignment horizontal="center"/>
    </xf>
    <xf numFmtId="49" fontId="29" fillId="5" borderId="27" xfId="18" applyNumberFormat="1" applyFont="1" applyFill="1" applyBorder="1" applyAlignment="1">
      <alignment horizontal="center"/>
    </xf>
    <xf numFmtId="49" fontId="29" fillId="0" borderId="24" xfId="18" applyNumberFormat="1" applyFont="1" applyFill="1" applyBorder="1" applyAlignment="1">
      <alignment horizontal="center"/>
    </xf>
    <xf numFmtId="49" fontId="29" fillId="0" borderId="30" xfId="18" applyNumberFormat="1" applyFont="1" applyFill="1" applyBorder="1" applyAlignment="1">
      <alignment horizontal="center"/>
    </xf>
    <xf numFmtId="4" fontId="29" fillId="5" borderId="15" xfId="0" applyNumberFormat="1" applyFont="1" applyFill="1" applyBorder="1" applyAlignment="1">
      <alignment horizontal="center"/>
    </xf>
    <xf numFmtId="165" fontId="29" fillId="0" borderId="13" xfId="0" applyNumberFormat="1" applyFont="1" applyBorder="1" applyAlignment="1">
      <alignment horizontal="center"/>
    </xf>
    <xf numFmtId="49" fontId="29" fillId="0" borderId="27" xfId="28" applyNumberFormat="1" applyFont="1" applyBorder="1" applyAlignment="1">
      <alignment horizontal="center"/>
    </xf>
    <xf numFmtId="49" fontId="29" fillId="0" borderId="12" xfId="28" applyNumberFormat="1" applyFont="1" applyBorder="1" applyAlignment="1">
      <alignment horizontal="center"/>
    </xf>
    <xf numFmtId="49" fontId="29" fillId="5" borderId="27" xfId="28" applyNumberFormat="1" applyFont="1" applyFill="1" applyBorder="1" applyAlignment="1">
      <alignment horizontal="center"/>
    </xf>
    <xf numFmtId="0" fontId="29" fillId="4" borderId="12" xfId="0" applyFont="1" applyFill="1" applyBorder="1" applyAlignment="1">
      <alignment horizontal="left" wrapText="1"/>
    </xf>
    <xf numFmtId="0" fontId="29" fillId="5" borderId="33" xfId="0" applyFont="1" applyFill="1" applyBorder="1" applyAlignment="1">
      <alignment horizontal="left" wrapText="1"/>
    </xf>
    <xf numFmtId="49" fontId="29" fillId="0" borderId="28" xfId="18" applyNumberFormat="1" applyFont="1" applyFill="1" applyBorder="1" applyAlignment="1">
      <alignment horizontal="center"/>
    </xf>
    <xf numFmtId="0" fontId="29" fillId="0" borderId="15" xfId="0" applyFont="1" applyBorder="1" applyAlignment="1">
      <alignment horizontal="left" wrapText="1"/>
    </xf>
    <xf numFmtId="0" fontId="29" fillId="0" borderId="13" xfId="0" applyFont="1" applyBorder="1" applyAlignment="1">
      <alignment horizontal="left" vertical="top" wrapText="1"/>
    </xf>
    <xf numFmtId="49" fontId="29" fillId="0" borderId="28" xfId="28" applyNumberFormat="1" applyFont="1" applyBorder="1" applyAlignment="1">
      <alignment horizontal="center"/>
    </xf>
    <xf numFmtId="167" fontId="29" fillId="0" borderId="13" xfId="23" applyNumberFormat="1" applyFont="1" applyBorder="1" applyAlignment="1">
      <alignment horizontal="center"/>
    </xf>
    <xf numFmtId="0" fontId="29" fillId="0" borderId="13" xfId="23" applyFont="1" applyBorder="1" applyAlignment="1">
      <alignment horizontal="left" wrapText="1"/>
    </xf>
    <xf numFmtId="0" fontId="29" fillId="0" borderId="0" xfId="0" applyFont="1"/>
    <xf numFmtId="165" fontId="29" fillId="0" borderId="0" xfId="0" applyNumberFormat="1" applyFont="1"/>
    <xf numFmtId="0" fontId="29" fillId="0" borderId="0" xfId="0" applyFont="1" applyBorder="1"/>
    <xf numFmtId="0" fontId="29" fillId="0" borderId="13" xfId="0" applyFont="1" applyBorder="1" applyAlignment="1">
      <alignment horizontal="center"/>
    </xf>
    <xf numFmtId="0" fontId="31" fillId="0" borderId="0" xfId="0" applyFont="1" applyBorder="1"/>
    <xf numFmtId="0" fontId="30" fillId="4" borderId="13" xfId="0" applyFont="1" applyFill="1" applyBorder="1" applyAlignment="1">
      <alignment wrapText="1"/>
    </xf>
    <xf numFmtId="0" fontId="29" fillId="0" borderId="13" xfId="0" applyFont="1" applyBorder="1" applyAlignment="1" applyProtection="1">
      <alignment horizontal="left" wrapText="1"/>
    </xf>
    <xf numFmtId="167" fontId="29" fillId="0" borderId="13" xfId="0" applyNumberFormat="1" applyFont="1" applyBorder="1" applyAlignment="1">
      <alignment horizontal="center"/>
    </xf>
    <xf numFmtId="166" fontId="29" fillId="0" borderId="14" xfId="0" applyNumberFormat="1" applyFont="1" applyBorder="1"/>
    <xf numFmtId="2" fontId="29" fillId="0" borderId="13" xfId="0" applyNumberFormat="1" applyFont="1" applyFill="1" applyBorder="1" applyAlignment="1">
      <alignment horizontal="center"/>
    </xf>
    <xf numFmtId="166" fontId="29" fillId="4" borderId="14" xfId="0" applyNumberFormat="1" applyFont="1" applyFill="1" applyBorder="1"/>
    <xf numFmtId="0" fontId="29" fillId="5" borderId="13" xfId="0" applyFont="1" applyFill="1" applyBorder="1" applyAlignment="1">
      <alignment horizontal="center"/>
    </xf>
    <xf numFmtId="2" fontId="29" fillId="5" borderId="13" xfId="0" applyNumberFormat="1" applyFont="1" applyFill="1" applyBorder="1" applyAlignment="1">
      <alignment horizontal="center"/>
    </xf>
    <xf numFmtId="167" fontId="29" fillId="5" borderId="13" xfId="0" applyNumberFormat="1" applyFont="1" applyFill="1" applyBorder="1" applyAlignment="1">
      <alignment horizontal="center"/>
    </xf>
    <xf numFmtId="166" fontId="29" fillId="5" borderId="14" xfId="0" applyNumberFormat="1" applyFont="1" applyFill="1" applyBorder="1"/>
    <xf numFmtId="2" fontId="29" fillId="5" borderId="15" xfId="0" applyNumberFormat="1" applyFont="1" applyFill="1" applyBorder="1" applyAlignment="1">
      <alignment horizontal="center"/>
    </xf>
    <xf numFmtId="165" fontId="29" fillId="0" borderId="13" xfId="0" applyNumberFormat="1" applyFont="1" applyFill="1" applyBorder="1" applyAlignment="1">
      <alignment horizontal="center"/>
    </xf>
    <xf numFmtId="0" fontId="29" fillId="4" borderId="13" xfId="0" applyFont="1" applyFill="1" applyBorder="1" applyAlignment="1">
      <alignment horizontal="center"/>
    </xf>
    <xf numFmtId="165" fontId="29" fillId="5" borderId="13" xfId="0" applyNumberFormat="1" applyFont="1" applyFill="1" applyBorder="1" applyAlignment="1">
      <alignment horizontal="center"/>
    </xf>
    <xf numFmtId="0" fontId="29" fillId="5" borderId="0" xfId="0" applyFont="1" applyFill="1" applyBorder="1"/>
    <xf numFmtId="165" fontId="29" fillId="4" borderId="13" xfId="0" applyNumberFormat="1" applyFont="1" applyFill="1" applyBorder="1"/>
    <xf numFmtId="0" fontId="29" fillId="4" borderId="12" xfId="0" applyFont="1" applyFill="1" applyBorder="1" applyAlignment="1">
      <alignment horizontal="center"/>
    </xf>
    <xf numFmtId="0" fontId="29" fillId="0" borderId="13" xfId="0" applyFont="1" applyFill="1" applyBorder="1" applyAlignment="1">
      <alignment horizontal="center"/>
    </xf>
    <xf numFmtId="166" fontId="29" fillId="0" borderId="14" xfId="0" applyNumberFormat="1" applyFont="1" applyFill="1" applyBorder="1"/>
    <xf numFmtId="166" fontId="29" fillId="4" borderId="13" xfId="0" applyNumberFormat="1" applyFont="1" applyFill="1" applyBorder="1" applyAlignment="1">
      <alignment horizontal="center"/>
    </xf>
    <xf numFmtId="0" fontId="29" fillId="0" borderId="0" xfId="0" applyFont="1" applyFill="1" applyBorder="1"/>
    <xf numFmtId="0" fontId="29" fillId="0" borderId="13" xfId="0" applyFont="1" applyFill="1" applyBorder="1" applyAlignment="1" applyProtection="1">
      <alignment horizontal="left" wrapText="1"/>
    </xf>
    <xf numFmtId="167" fontId="29" fillId="0" borderId="13" xfId="0" applyNumberFormat="1" applyFont="1" applyFill="1" applyBorder="1" applyAlignment="1">
      <alignment horizontal="center"/>
    </xf>
    <xf numFmtId="0" fontId="29" fillId="5" borderId="13" xfId="0" applyFont="1" applyFill="1" applyBorder="1" applyAlignment="1">
      <alignment horizontal="left" wrapText="1"/>
    </xf>
    <xf numFmtId="0" fontId="29" fillId="0" borderId="13" xfId="0" applyFont="1" applyFill="1" applyBorder="1" applyAlignment="1">
      <alignment horizontal="left" wrapText="1"/>
    </xf>
    <xf numFmtId="0" fontId="29" fillId="0" borderId="13" xfId="0" applyFont="1" applyBorder="1" applyAlignment="1">
      <alignment horizontal="left" wrapText="1"/>
    </xf>
    <xf numFmtId="0" fontId="29" fillId="0" borderId="13" xfId="0" applyFont="1" applyFill="1" applyBorder="1" applyAlignment="1">
      <alignment wrapText="1"/>
    </xf>
    <xf numFmtId="0" fontId="29" fillId="0" borderId="33" xfId="0" applyFont="1" applyBorder="1" applyAlignment="1">
      <alignment horizontal="left" vertical="top" wrapText="1"/>
    </xf>
    <xf numFmtId="0" fontId="30" fillId="4" borderId="33" xfId="0" applyFont="1" applyFill="1" applyBorder="1" applyAlignment="1">
      <alignment wrapText="1"/>
    </xf>
    <xf numFmtId="0" fontId="29" fillId="5" borderId="33" xfId="0" applyFont="1" applyFill="1" applyBorder="1" applyAlignment="1" applyProtection="1">
      <alignment horizontal="left" wrapText="1"/>
    </xf>
    <xf numFmtId="0" fontId="45" fillId="0" borderId="0" xfId="0" applyFont="1"/>
    <xf numFmtId="4" fontId="29" fillId="5" borderId="15" xfId="0" applyNumberFormat="1" applyFont="1" applyFill="1" applyBorder="1" applyAlignment="1">
      <alignment horizontal="center"/>
    </xf>
    <xf numFmtId="165" fontId="29" fillId="0" borderId="13" xfId="0" applyNumberFormat="1" applyFont="1" applyBorder="1" applyAlignment="1">
      <alignment horizontal="center"/>
    </xf>
    <xf numFmtId="49" fontId="29" fillId="0" borderId="27" xfId="28" applyNumberFormat="1" applyFont="1" applyBorder="1" applyAlignment="1">
      <alignment horizontal="center"/>
    </xf>
    <xf numFmtId="49" fontId="29" fillId="0" borderId="12" xfId="28" applyNumberFormat="1" applyFont="1" applyBorder="1" applyAlignment="1">
      <alignment horizontal="center"/>
    </xf>
    <xf numFmtId="49" fontId="29" fillId="5" borderId="27" xfId="28" applyNumberFormat="1" applyFont="1" applyFill="1" applyBorder="1" applyAlignment="1">
      <alignment horizontal="center"/>
    </xf>
    <xf numFmtId="0" fontId="29" fillId="5" borderId="33" xfId="0" applyFont="1" applyFill="1" applyBorder="1" applyAlignment="1">
      <alignment horizontal="left" wrapText="1"/>
    </xf>
    <xf numFmtId="0" fontId="29" fillId="0" borderId="13" xfId="0" applyFont="1" applyBorder="1" applyAlignment="1">
      <alignment wrapText="1"/>
    </xf>
    <xf numFmtId="49" fontId="29" fillId="0" borderId="12" xfId="28" applyNumberFormat="1" applyFont="1" applyFill="1" applyBorder="1" applyAlignment="1">
      <alignment horizontal="center"/>
    </xf>
    <xf numFmtId="49" fontId="29" fillId="0" borderId="28" xfId="18" applyNumberFormat="1" applyFont="1" applyBorder="1" applyAlignment="1">
      <alignment horizontal="center"/>
    </xf>
    <xf numFmtId="0" fontId="29" fillId="0" borderId="15" xfId="0" applyFont="1" applyFill="1" applyBorder="1" applyAlignment="1">
      <alignment wrapText="1"/>
    </xf>
    <xf numFmtId="0" fontId="29" fillId="0" borderId="15" xfId="0" applyFont="1" applyFill="1" applyBorder="1" applyAlignment="1">
      <alignment horizontal="center"/>
    </xf>
    <xf numFmtId="165" fontId="29" fillId="0" borderId="15" xfId="0" applyNumberFormat="1" applyFont="1" applyFill="1" applyBorder="1" applyAlignment="1">
      <alignment horizontal="center"/>
    </xf>
    <xf numFmtId="167" fontId="29" fillId="0" borderId="15" xfId="0" applyNumberFormat="1" applyFont="1" applyFill="1" applyBorder="1" applyAlignment="1">
      <alignment horizontal="center"/>
    </xf>
    <xf numFmtId="166" fontId="29" fillId="0" borderId="34" xfId="0" applyNumberFormat="1" applyFont="1" applyFill="1" applyBorder="1"/>
    <xf numFmtId="2" fontId="29" fillId="0" borderId="15" xfId="0" applyNumberFormat="1" applyFont="1" applyBorder="1" applyAlignment="1">
      <alignment horizontal="center"/>
    </xf>
    <xf numFmtId="0" fontId="29" fillId="0" borderId="0" xfId="0" applyFont="1" applyAlignment="1">
      <alignment horizontal="left" wrapText="1"/>
    </xf>
    <xf numFmtId="0" fontId="29" fillId="0" borderId="29" xfId="0" applyFont="1" applyBorder="1" applyAlignment="1">
      <alignment horizontal="center"/>
    </xf>
    <xf numFmtId="165" fontId="29" fillId="5" borderId="29" xfId="0" applyNumberFormat="1" applyFont="1" applyFill="1" applyBorder="1" applyAlignment="1">
      <alignment horizontal="center"/>
    </xf>
    <xf numFmtId="167" fontId="29" fillId="0" borderId="29" xfId="0" applyNumberFormat="1" applyFont="1" applyBorder="1" applyAlignment="1">
      <alignment horizontal="center"/>
    </xf>
    <xf numFmtId="49" fontId="29" fillId="5" borderId="12" xfId="28" applyNumberFormat="1" applyFont="1" applyFill="1" applyBorder="1" applyAlignment="1">
      <alignment horizontal="center"/>
    </xf>
    <xf numFmtId="0" fontId="29" fillId="0" borderId="35" xfId="0" applyFont="1" applyBorder="1" applyAlignment="1">
      <alignment horizontal="left" wrapText="1"/>
    </xf>
    <xf numFmtId="0" fontId="29" fillId="0" borderId="33" xfId="0" applyFont="1" applyBorder="1" applyAlignment="1">
      <alignment horizontal="left" wrapText="1"/>
    </xf>
    <xf numFmtId="0" fontId="48" fillId="0" borderId="0" xfId="30" applyFont="1"/>
    <xf numFmtId="0" fontId="48" fillId="0" borderId="0" xfId="30" applyFont="1" applyBorder="1"/>
    <xf numFmtId="4" fontId="49" fillId="0" borderId="0" xfId="30" applyNumberFormat="1" applyFont="1"/>
    <xf numFmtId="4" fontId="48" fillId="0" borderId="0" xfId="30" applyNumberFormat="1" applyFont="1"/>
    <xf numFmtId="0" fontId="48" fillId="0" borderId="0" xfId="30" applyFont="1" applyAlignment="1">
      <alignment horizontal="right"/>
    </xf>
    <xf numFmtId="0" fontId="48" fillId="0" borderId="0" xfId="30" applyFont="1" applyAlignment="1">
      <alignment vertical="top"/>
    </xf>
    <xf numFmtId="49" fontId="48" fillId="0" borderId="0" xfId="30" applyNumberFormat="1" applyFont="1" applyAlignment="1">
      <alignment horizontal="center" vertical="top"/>
    </xf>
    <xf numFmtId="4" fontId="49" fillId="0" borderId="0" xfId="30" applyNumberFormat="1" applyFont="1" applyBorder="1"/>
    <xf numFmtId="4" fontId="48" fillId="0" borderId="0" xfId="30" applyNumberFormat="1" applyFont="1" applyBorder="1"/>
    <xf numFmtId="0" fontId="48" fillId="0" borderId="0" xfId="30" applyFont="1" applyBorder="1" applyAlignment="1">
      <alignment horizontal="right"/>
    </xf>
    <xf numFmtId="0" fontId="48" fillId="0" borderId="0" xfId="30" applyFont="1" applyBorder="1" applyAlignment="1">
      <alignment vertical="top"/>
    </xf>
    <xf numFmtId="49" fontId="48" fillId="0" borderId="0" xfId="30" applyNumberFormat="1" applyFont="1" applyBorder="1" applyAlignment="1">
      <alignment horizontal="center" vertical="top"/>
    </xf>
    <xf numFmtId="170" fontId="51" fillId="0" borderId="0" xfId="30" applyNumberFormat="1" applyFont="1"/>
    <xf numFmtId="0" fontId="50" fillId="0" borderId="0" xfId="30" applyFont="1"/>
    <xf numFmtId="4" fontId="50" fillId="0" borderId="0" xfId="30" applyNumberFormat="1" applyFont="1" applyFill="1"/>
    <xf numFmtId="4" fontId="50" fillId="0" borderId="0" xfId="30" applyNumberFormat="1" applyFont="1" applyFill="1" applyAlignment="1" applyProtection="1">
      <alignment horizontal="left"/>
    </xf>
    <xf numFmtId="170" fontId="48" fillId="0" borderId="0" xfId="30" applyNumberFormat="1" applyFont="1" applyFill="1"/>
    <xf numFmtId="4" fontId="50" fillId="0" borderId="0" xfId="30" applyNumberFormat="1" applyFont="1" applyFill="1" applyAlignment="1">
      <alignment horizontal="left"/>
    </xf>
    <xf numFmtId="4" fontId="52" fillId="0" borderId="0" xfId="30" applyNumberFormat="1" applyFont="1" applyFill="1" applyAlignment="1">
      <alignment horizontal="center"/>
    </xf>
    <xf numFmtId="4" fontId="50" fillId="0" borderId="0" xfId="30" applyNumberFormat="1" applyFont="1" applyProtection="1"/>
    <xf numFmtId="4" fontId="50" fillId="0" borderId="0" xfId="30" applyNumberFormat="1" applyFont="1" applyFill="1" applyAlignment="1" applyProtection="1">
      <alignment horizontal="right"/>
    </xf>
    <xf numFmtId="0" fontId="50" fillId="0" borderId="0" xfId="30" applyFont="1" applyFill="1"/>
    <xf numFmtId="4" fontId="48" fillId="0" borderId="0" xfId="30" applyNumberFormat="1" applyFont="1" applyFill="1"/>
    <xf numFmtId="4" fontId="48" fillId="0" borderId="0" xfId="30" applyNumberFormat="1" applyFont="1" applyFill="1" applyAlignment="1" applyProtection="1">
      <alignment horizontal="right"/>
    </xf>
    <xf numFmtId="4" fontId="48" fillId="0" borderId="0" xfId="30" applyNumberFormat="1" applyFont="1" applyFill="1" applyAlignment="1" applyProtection="1">
      <alignment horizontal="left"/>
    </xf>
    <xf numFmtId="0" fontId="48" fillId="0" borderId="0" xfId="30" applyFont="1" applyFill="1" applyAlignment="1">
      <alignment vertical="top"/>
    </xf>
    <xf numFmtId="4" fontId="48" fillId="0" borderId="0" xfId="30" applyNumberFormat="1" applyFont="1" applyFill="1" applyAlignment="1">
      <alignment horizontal="right"/>
    </xf>
    <xf numFmtId="4" fontId="48" fillId="0" borderId="0" xfId="30" applyNumberFormat="1" applyFont="1" applyFill="1" applyAlignment="1" applyProtection="1">
      <alignment horizontal="left" vertical="top"/>
    </xf>
    <xf numFmtId="0" fontId="47" fillId="0" borderId="0" xfId="30"/>
    <xf numFmtId="4" fontId="48" fillId="0" borderId="0" xfId="30" applyNumberFormat="1" applyFont="1" applyAlignment="1">
      <alignment vertical="top"/>
    </xf>
    <xf numFmtId="4" fontId="48" fillId="0" borderId="0" xfId="30" applyNumberFormat="1" applyFont="1" applyFill="1" applyAlignment="1" applyProtection="1"/>
    <xf numFmtId="0" fontId="48" fillId="0" borderId="0" xfId="30" applyFont="1" applyFill="1"/>
    <xf numFmtId="4" fontId="47" fillId="0" borderId="0" xfId="30" applyNumberFormat="1"/>
    <xf numFmtId="4" fontId="53" fillId="0" borderId="0" xfId="30" applyNumberFormat="1" applyFont="1" applyAlignment="1"/>
    <xf numFmtId="0" fontId="47" fillId="0" borderId="0" xfId="30" applyAlignment="1">
      <alignment horizontal="center"/>
    </xf>
    <xf numFmtId="0" fontId="39" fillId="0" borderId="0" xfId="30" applyFont="1" applyAlignment="1">
      <alignment horizontal="center"/>
    </xf>
    <xf numFmtId="4" fontId="48" fillId="0" borderId="0" xfId="30" applyNumberFormat="1" applyFont="1" applyAlignment="1" applyProtection="1">
      <alignment horizontal="left" vertical="top"/>
    </xf>
    <xf numFmtId="4" fontId="48" fillId="0" borderId="0" xfId="30" applyNumberFormat="1" applyFont="1" applyFill="1" applyAlignment="1"/>
    <xf numFmtId="4" fontId="54" fillId="0" borderId="0" xfId="30" applyNumberFormat="1" applyFont="1" applyFill="1" applyAlignment="1" applyProtection="1">
      <alignment horizontal="left"/>
    </xf>
    <xf numFmtId="1" fontId="50" fillId="0" borderId="0" xfId="30" applyNumberFormat="1" applyFont="1" applyAlignment="1">
      <alignment horizontal="center"/>
    </xf>
    <xf numFmtId="4" fontId="52" fillId="0" borderId="0" xfId="30" applyNumberFormat="1" applyFont="1" applyAlignment="1" applyProtection="1"/>
    <xf numFmtId="4" fontId="50" fillId="0" borderId="0" xfId="30" applyNumberFormat="1" applyFont="1" applyAlignment="1" applyProtection="1">
      <alignment horizontal="left"/>
    </xf>
    <xf numFmtId="4" fontId="55" fillId="0" borderId="0" xfId="30" applyNumberFormat="1" applyFont="1" applyFill="1" applyAlignment="1" applyProtection="1">
      <alignment horizontal="left" vertical="top"/>
    </xf>
    <xf numFmtId="4" fontId="55" fillId="0" borderId="0" xfId="30" applyNumberFormat="1" applyFont="1" applyFill="1" applyAlignment="1">
      <alignment vertical="top"/>
    </xf>
    <xf numFmtId="4" fontId="50" fillId="0" borderId="0" xfId="30" applyNumberFormat="1" applyFont="1"/>
    <xf numFmtId="4" fontId="50" fillId="0" borderId="0" xfId="30" applyNumberFormat="1" applyFont="1" applyAlignment="1"/>
    <xf numFmtId="4" fontId="52" fillId="0" borderId="0" xfId="30" applyNumberFormat="1" applyFont="1" applyAlignment="1"/>
    <xf numFmtId="4" fontId="50" fillId="0" borderId="0" xfId="30" applyNumberFormat="1" applyFont="1" applyAlignment="1" applyProtection="1">
      <alignment horizontal="right"/>
    </xf>
    <xf numFmtId="4" fontId="48" fillId="0" borderId="0" xfId="30" applyNumberFormat="1" applyFont="1" applyAlignment="1">
      <alignment horizontal="right"/>
    </xf>
    <xf numFmtId="0" fontId="48" fillId="0" borderId="0" xfId="30" applyFont="1" applyAlignment="1">
      <alignment horizontal="left"/>
    </xf>
    <xf numFmtId="2" fontId="48" fillId="0" borderId="0" xfId="30" applyNumberFormat="1" applyFont="1" applyAlignment="1">
      <alignment horizontal="right"/>
    </xf>
    <xf numFmtId="4" fontId="50" fillId="0" borderId="0" xfId="30" applyNumberFormat="1" applyFont="1" applyAlignment="1" applyProtection="1"/>
    <xf numFmtId="0" fontId="39" fillId="0" borderId="0" xfId="30" applyFont="1"/>
    <xf numFmtId="4" fontId="52" fillId="0" borderId="0" xfId="30" applyNumberFormat="1" applyFont="1" applyAlignment="1" applyProtection="1">
      <alignment horizontal="left"/>
    </xf>
    <xf numFmtId="0" fontId="56" fillId="0" borderId="0" xfId="30" applyFont="1" applyBorder="1"/>
    <xf numFmtId="0" fontId="57" fillId="0" borderId="0" xfId="30" applyFont="1" applyAlignment="1">
      <alignment horizontal="center" vertical="top"/>
    </xf>
    <xf numFmtId="4" fontId="48" fillId="0" borderId="0" xfId="30" applyNumberFormat="1" applyFont="1" applyFill="1" applyBorder="1"/>
    <xf numFmtId="0" fontId="48" fillId="0" borderId="0" xfId="30" applyFont="1" applyFill="1" applyAlignment="1">
      <alignment horizontal="right"/>
    </xf>
    <xf numFmtId="0" fontId="48" fillId="0" borderId="0" xfId="30" applyFont="1" applyAlignment="1">
      <alignment horizontal="center"/>
    </xf>
    <xf numFmtId="4" fontId="48" fillId="0" borderId="0" xfId="30" applyNumberFormat="1" applyFont="1" applyFill="1" applyAlignment="1" applyProtection="1">
      <alignment horizontal="right" vertical="top"/>
    </xf>
    <xf numFmtId="4" fontId="48" fillId="0" borderId="0" xfId="30" applyNumberFormat="1" applyFont="1" applyFill="1" applyAlignment="1">
      <alignment vertical="top"/>
    </xf>
    <xf numFmtId="0" fontId="48" fillId="0" borderId="0" xfId="30" applyFont="1" applyAlignment="1">
      <alignment horizontal="center" vertical="top"/>
    </xf>
    <xf numFmtId="49" fontId="55" fillId="0" borderId="0" xfId="30" applyNumberFormat="1" applyFont="1" applyFill="1" applyAlignment="1">
      <alignment horizontal="center" vertical="top"/>
    </xf>
    <xf numFmtId="49" fontId="48" fillId="0" borderId="0" xfId="30" applyNumberFormat="1" applyFont="1" applyFill="1" applyAlignment="1">
      <alignment horizontal="center" vertical="top"/>
    </xf>
    <xf numFmtId="4" fontId="48" fillId="0" borderId="0" xfId="31" applyNumberFormat="1" applyFont="1" applyFill="1" applyAlignment="1" applyProtection="1">
      <alignment horizontal="left" vertical="top"/>
    </xf>
    <xf numFmtId="4" fontId="55" fillId="0" borderId="0" xfId="30" applyNumberFormat="1" applyFont="1" applyFill="1"/>
    <xf numFmtId="4" fontId="55" fillId="0" borderId="0" xfId="30" applyNumberFormat="1" applyFont="1" applyFill="1" applyAlignment="1">
      <alignment horizontal="right"/>
    </xf>
    <xf numFmtId="0" fontId="55" fillId="0" borderId="0" xfId="30" applyFont="1" applyFill="1"/>
    <xf numFmtId="49" fontId="48" fillId="0" borderId="0" xfId="30" applyNumberFormat="1" applyFont="1" applyAlignment="1">
      <alignment horizontal="left" vertical="top" wrapText="1"/>
    </xf>
    <xf numFmtId="0" fontId="48" fillId="0" borderId="0" xfId="30" applyNumberFormat="1" applyFont="1" applyAlignment="1">
      <alignment vertical="top" wrapText="1"/>
    </xf>
    <xf numFmtId="4" fontId="48" fillId="0" borderId="0" xfId="30" applyNumberFormat="1" applyFont="1" applyAlignment="1">
      <alignment horizontal="left"/>
    </xf>
    <xf numFmtId="0" fontId="50" fillId="0" borderId="0" xfId="30" applyFont="1" applyAlignment="1">
      <alignment horizontal="left" vertical="top"/>
    </xf>
    <xf numFmtId="9" fontId="48" fillId="0" borderId="0" xfId="30" applyNumberFormat="1" applyFont="1" applyFill="1"/>
    <xf numFmtId="0" fontId="59" fillId="0" borderId="0" xfId="30" applyFont="1" applyBorder="1" applyAlignment="1">
      <alignment vertical="top"/>
    </xf>
    <xf numFmtId="4" fontId="48" fillId="0" borderId="0" xfId="30" applyNumberFormat="1" applyFont="1" applyFill="1" applyAlignment="1" applyProtection="1">
      <alignment vertical="top"/>
      <protection locked="0"/>
    </xf>
    <xf numFmtId="4" fontId="48" fillId="0" borderId="0" xfId="30" applyNumberFormat="1" applyFont="1" applyBorder="1" applyAlignment="1">
      <alignment vertical="center"/>
    </xf>
    <xf numFmtId="0" fontId="48" fillId="0" borderId="0" xfId="30" applyFont="1" applyFill="1" applyBorder="1" applyAlignment="1">
      <alignment horizontal="right"/>
    </xf>
    <xf numFmtId="0" fontId="48" fillId="0" borderId="0" xfId="30" applyFont="1" applyFill="1" applyBorder="1"/>
    <xf numFmtId="4" fontId="60" fillId="0" borderId="0" xfId="30" applyNumberFormat="1" applyFont="1" applyBorder="1" applyAlignment="1">
      <alignment vertical="center"/>
    </xf>
    <xf numFmtId="4" fontId="60" fillId="0" borderId="2" xfId="30" applyNumberFormat="1" applyFont="1" applyBorder="1"/>
    <xf numFmtId="4" fontId="60" fillId="0" borderId="2" xfId="30" applyNumberFormat="1" applyFont="1" applyFill="1" applyBorder="1"/>
    <xf numFmtId="0" fontId="60" fillId="0" borderId="2" xfId="30" applyFont="1" applyFill="1" applyBorder="1" applyAlignment="1">
      <alignment horizontal="right"/>
    </xf>
    <xf numFmtId="0" fontId="60" fillId="0" borderId="2" xfId="30" applyFont="1" applyFill="1" applyBorder="1"/>
    <xf numFmtId="0" fontId="60" fillId="0" borderId="2" xfId="30" applyFont="1" applyBorder="1"/>
    <xf numFmtId="49" fontId="60" fillId="0" borderId="0" xfId="30" applyNumberFormat="1" applyFont="1" applyFill="1" applyAlignment="1">
      <alignment horizontal="center" vertical="top"/>
    </xf>
    <xf numFmtId="4" fontId="60" fillId="0" borderId="0" xfId="30" applyNumberFormat="1" applyFont="1"/>
    <xf numFmtId="4" fontId="60" fillId="0" borderId="0" xfId="30" applyNumberFormat="1" applyFont="1" applyFill="1"/>
    <xf numFmtId="0" fontId="60" fillId="0" borderId="0" xfId="30" applyFont="1" applyFill="1" applyAlignment="1">
      <alignment horizontal="right"/>
    </xf>
    <xf numFmtId="0" fontId="60" fillId="0" borderId="0" xfId="30" applyFont="1" applyFill="1"/>
    <xf numFmtId="0" fontId="60" fillId="0" borderId="0" xfId="30" applyFont="1" applyBorder="1" applyAlignment="1">
      <alignment vertical="top"/>
    </xf>
    <xf numFmtId="0" fontId="51" fillId="0" borderId="0" xfId="30" applyFont="1" applyFill="1"/>
    <xf numFmtId="4" fontId="61" fillId="0" borderId="0" xfId="30" applyNumberFormat="1" applyFont="1" applyFill="1" applyAlignment="1" applyProtection="1">
      <alignment horizontal="left" vertical="top"/>
    </xf>
    <xf numFmtId="0" fontId="62" fillId="0" borderId="0" xfId="32" applyFont="1" applyAlignment="1">
      <alignment horizontal="left" vertical="top"/>
    </xf>
    <xf numFmtId="44" fontId="62" fillId="0" borderId="13" xfId="33" applyFont="1" applyBorder="1" applyAlignment="1">
      <alignment horizontal="left" vertical="top"/>
    </xf>
    <xf numFmtId="167" fontId="62" fillId="0" borderId="13" xfId="32" applyNumberFormat="1" applyFont="1" applyBorder="1" applyAlignment="1">
      <alignment horizontal="left" vertical="top"/>
    </xf>
    <xf numFmtId="0" fontId="62" fillId="0" borderId="13" xfId="32" applyFont="1" applyBorder="1" applyAlignment="1">
      <alignment horizontal="left" vertical="top"/>
    </xf>
    <xf numFmtId="4" fontId="62" fillId="0" borderId="0" xfId="32" applyNumberFormat="1" applyFont="1" applyBorder="1" applyAlignment="1">
      <alignment horizontal="center" wrapText="1"/>
    </xf>
    <xf numFmtId="0" fontId="62" fillId="0" borderId="0" xfId="32" applyFont="1" applyBorder="1" applyAlignment="1">
      <alignment horizontal="center" wrapText="1"/>
    </xf>
    <xf numFmtId="0" fontId="62" fillId="0" borderId="0" xfId="32" applyNumberFormat="1" applyFont="1" applyAlignment="1">
      <alignment horizontal="left" vertical="top"/>
    </xf>
    <xf numFmtId="4" fontId="63" fillId="6" borderId="0" xfId="32" applyNumberFormat="1" applyFont="1" applyFill="1" applyAlignment="1">
      <alignment horizontal="center" wrapText="1"/>
    </xf>
    <xf numFmtId="4" fontId="64" fillId="6" borderId="0" xfId="32" applyNumberFormat="1" applyFont="1" applyFill="1" applyAlignment="1">
      <alignment horizontal="center" wrapText="1"/>
    </xf>
    <xf numFmtId="0" fontId="64" fillId="6" borderId="0" xfId="32" applyFont="1" applyFill="1" applyAlignment="1">
      <alignment horizontal="center" wrapText="1"/>
    </xf>
    <xf numFmtId="0" fontId="63" fillId="6" borderId="0" xfId="32" applyFont="1" applyFill="1" applyAlignment="1">
      <alignment horizontal="left" vertical="top" wrapText="1" shrinkToFit="1"/>
    </xf>
    <xf numFmtId="0" fontId="63" fillId="6" borderId="0" xfId="32" applyFont="1" applyFill="1" applyAlignment="1">
      <alignment horizontal="center" vertical="top" wrapText="1" shrinkToFit="1"/>
    </xf>
    <xf numFmtId="44" fontId="65" fillId="0" borderId="13" xfId="33" applyFont="1" applyBorder="1" applyAlignment="1">
      <alignment horizontal="left" vertical="top" wrapText="1"/>
    </xf>
    <xf numFmtId="167" fontId="65" fillId="0" borderId="13" xfId="32" applyNumberFormat="1" applyFont="1" applyBorder="1" applyAlignment="1">
      <alignment horizontal="left" vertical="top" wrapText="1"/>
    </xf>
    <xf numFmtId="0" fontId="65" fillId="0" borderId="13" xfId="32" applyFont="1" applyBorder="1" applyAlignment="1">
      <alignment horizontal="left" vertical="top" wrapText="1"/>
    </xf>
    <xf numFmtId="4" fontId="65" fillId="0" borderId="0" xfId="32" applyNumberFormat="1" applyFont="1" applyAlignment="1">
      <alignment horizontal="center" wrapText="1"/>
    </xf>
    <xf numFmtId="4" fontId="66" fillId="0" borderId="0" xfId="32" applyNumberFormat="1" applyFont="1" applyAlignment="1">
      <alignment horizontal="center" wrapText="1"/>
    </xf>
    <xf numFmtId="0" fontId="65" fillId="0" borderId="0" xfId="32" applyFont="1" applyAlignment="1">
      <alignment horizontal="center" wrapText="1"/>
    </xf>
    <xf numFmtId="0" fontId="65" fillId="0" borderId="0" xfId="32" applyFont="1" applyAlignment="1">
      <alignment horizontal="left" vertical="top" wrapText="1" shrinkToFit="1"/>
    </xf>
    <xf numFmtId="1" fontId="65" fillId="0" borderId="0" xfId="32" applyNumberFormat="1" applyFont="1" applyAlignment="1">
      <alignment horizontal="center" vertical="top" wrapText="1"/>
    </xf>
    <xf numFmtId="44" fontId="66" fillId="0" borderId="13" xfId="33" applyFont="1" applyBorder="1" applyAlignment="1">
      <alignment horizontal="left" vertical="top" wrapText="1"/>
    </xf>
    <xf numFmtId="167" fontId="66" fillId="0" borderId="13" xfId="32" applyNumberFormat="1" applyFont="1" applyBorder="1" applyAlignment="1">
      <alignment horizontal="left" vertical="top" wrapText="1"/>
    </xf>
    <xf numFmtId="0" fontId="66" fillId="0" borderId="13" xfId="32" applyFont="1" applyBorder="1" applyAlignment="1">
      <alignment horizontal="left" vertical="top" wrapText="1"/>
    </xf>
    <xf numFmtId="0" fontId="66" fillId="0" borderId="0" xfId="32" applyFont="1" applyAlignment="1">
      <alignment horizontal="center" wrapText="1"/>
    </xf>
    <xf numFmtId="0" fontId="66" fillId="0" borderId="0" xfId="32" applyFont="1" applyAlignment="1">
      <alignment horizontal="left" vertical="top" wrapText="1" shrinkToFit="1"/>
    </xf>
    <xf numFmtId="1" fontId="66" fillId="0" borderId="0" xfId="32" applyNumberFormat="1" applyFont="1" applyAlignment="1">
      <alignment horizontal="left" vertical="top" wrapText="1"/>
    </xf>
    <xf numFmtId="0" fontId="65" fillId="0" borderId="0" xfId="32" applyFont="1" applyAlignment="1">
      <alignment horizontal="left" vertical="top" wrapText="1"/>
    </xf>
    <xf numFmtId="44" fontId="66" fillId="0" borderId="13" xfId="33" applyFont="1" applyBorder="1" applyAlignment="1">
      <alignment horizontal="center" wrapText="1"/>
    </xf>
    <xf numFmtId="0" fontId="66" fillId="0" borderId="0" xfId="32" applyFont="1" applyBorder="1" applyAlignment="1">
      <alignment horizontal="center" wrapText="1"/>
    </xf>
    <xf numFmtId="0" fontId="66" fillId="0" borderId="0" xfId="32" applyFont="1" applyAlignment="1">
      <alignment horizontal="left" vertical="top" wrapText="1"/>
    </xf>
    <xf numFmtId="4" fontId="66" fillId="0" borderId="0" xfId="32" applyNumberFormat="1" applyFont="1" applyAlignment="1">
      <alignment horizontal="left" vertical="top" wrapText="1"/>
    </xf>
    <xf numFmtId="0" fontId="66" fillId="0" borderId="13" xfId="32" applyFont="1" applyFill="1" applyBorder="1" applyAlignment="1">
      <alignment horizontal="left" vertical="top" wrapText="1"/>
    </xf>
    <xf numFmtId="4" fontId="66" fillId="0" borderId="0" xfId="32" applyNumberFormat="1" applyFont="1" applyAlignment="1">
      <alignment horizontal="center"/>
    </xf>
    <xf numFmtId="0" fontId="66" fillId="7" borderId="0" xfId="32" applyFont="1" applyFill="1" applyAlignment="1">
      <alignment horizontal="left" vertical="top" wrapText="1"/>
    </xf>
    <xf numFmtId="44" fontId="68" fillId="0" borderId="13" xfId="33" applyFont="1" applyBorder="1" applyAlignment="1">
      <alignment horizontal="center"/>
    </xf>
    <xf numFmtId="167" fontId="66" fillId="7" borderId="13" xfId="32" applyNumberFormat="1" applyFont="1" applyFill="1" applyBorder="1" applyAlignment="1">
      <alignment horizontal="left" vertical="top" wrapText="1"/>
    </xf>
    <xf numFmtId="167" fontId="69" fillId="0" borderId="13" xfId="32" applyNumberFormat="1" applyFont="1" applyBorder="1" applyAlignment="1">
      <alignment horizontal="left" vertical="top" wrapText="1"/>
    </xf>
    <xf numFmtId="0" fontId="69" fillId="0" borderId="13" xfId="32" applyFont="1" applyBorder="1" applyAlignment="1">
      <alignment horizontal="left" vertical="top" wrapText="1"/>
    </xf>
    <xf numFmtId="49" fontId="66" fillId="0" borderId="0" xfId="32" applyNumberFormat="1" applyFont="1" applyFill="1" applyAlignment="1">
      <alignment horizontal="right" vertical="top" wrapText="1" shrinkToFit="1"/>
    </xf>
    <xf numFmtId="0" fontId="69" fillId="0" borderId="0" xfId="32" applyFont="1" applyAlignment="1">
      <alignment horizontal="left" vertical="top" wrapText="1"/>
    </xf>
    <xf numFmtId="2" fontId="66" fillId="0" borderId="0" xfId="32" applyNumberFormat="1" applyFont="1" applyAlignment="1">
      <alignment horizontal="center"/>
    </xf>
    <xf numFmtId="49" fontId="66" fillId="0" borderId="0" xfId="32" applyNumberFormat="1" applyFont="1" applyFill="1" applyAlignment="1">
      <alignment horizontal="left" vertical="top" wrapText="1" shrinkToFit="1"/>
    </xf>
    <xf numFmtId="0" fontId="68" fillId="0" borderId="0" xfId="32" applyFont="1" applyAlignment="1">
      <alignment horizontal="center"/>
    </xf>
    <xf numFmtId="2" fontId="68" fillId="0" borderId="0" xfId="32" applyNumberFormat="1" applyFont="1" applyAlignment="1">
      <alignment horizontal="center"/>
    </xf>
    <xf numFmtId="4" fontId="68" fillId="0" borderId="0" xfId="32" applyNumberFormat="1" applyFont="1" applyAlignment="1">
      <alignment horizontal="center"/>
    </xf>
    <xf numFmtId="1" fontId="65" fillId="0" borderId="0" xfId="32" applyNumberFormat="1" applyFont="1" applyAlignment="1">
      <alignment horizontal="left" vertical="top" wrapText="1"/>
    </xf>
    <xf numFmtId="167" fontId="66" fillId="0" borderId="13" xfId="32" applyNumberFormat="1" applyFont="1" applyBorder="1" applyAlignment="1">
      <alignment horizontal="left" vertical="top"/>
    </xf>
    <xf numFmtId="0" fontId="66" fillId="0" borderId="13" xfId="32" applyFont="1" applyBorder="1" applyAlignment="1">
      <alignment horizontal="left" vertical="top"/>
    </xf>
    <xf numFmtId="1" fontId="63" fillId="6" borderId="0" xfId="32" applyNumberFormat="1" applyFont="1" applyFill="1" applyAlignment="1">
      <alignment horizontal="left" vertical="top" wrapText="1"/>
    </xf>
    <xf numFmtId="0" fontId="66" fillId="0" borderId="0" xfId="32" applyFont="1" applyAlignment="1">
      <alignment horizontal="left" vertical="top"/>
    </xf>
    <xf numFmtId="167" fontId="71" fillId="0" borderId="13" xfId="34" applyNumberFormat="1" applyFont="1" applyBorder="1"/>
    <xf numFmtId="0" fontId="71" fillId="0" borderId="13" xfId="34" applyFont="1" applyBorder="1" applyAlignment="1">
      <alignment horizontal="left"/>
    </xf>
    <xf numFmtId="4" fontId="63" fillId="8" borderId="0" xfId="32" applyNumberFormat="1" applyFont="1" applyFill="1" applyAlignment="1">
      <alignment horizontal="center" wrapText="1"/>
    </xf>
    <xf numFmtId="4" fontId="64" fillId="8" borderId="0" xfId="32" applyNumberFormat="1" applyFont="1" applyFill="1" applyAlignment="1">
      <alignment horizontal="center" wrapText="1"/>
    </xf>
    <xf numFmtId="0" fontId="64" fillId="8" borderId="0" xfId="32" applyFont="1" applyFill="1" applyAlignment="1">
      <alignment horizontal="center" wrapText="1"/>
    </xf>
    <xf numFmtId="0" fontId="63" fillId="8" borderId="0" xfId="32" applyFont="1" applyFill="1" applyAlignment="1">
      <alignment horizontal="left" vertical="top" wrapText="1" shrinkToFit="1"/>
    </xf>
    <xf numFmtId="0" fontId="63" fillId="8" borderId="0" xfId="32" applyFont="1" applyFill="1" applyAlignment="1">
      <alignment horizontal="center" vertical="top" wrapText="1" shrinkToFit="1"/>
    </xf>
    <xf numFmtId="0" fontId="71" fillId="0" borderId="0" xfId="34" applyFont="1"/>
    <xf numFmtId="44" fontId="72" fillId="0" borderId="13" xfId="33" applyFont="1" applyBorder="1" applyAlignment="1">
      <alignment horizontal="center"/>
    </xf>
    <xf numFmtId="44" fontId="65" fillId="0" borderId="0" xfId="32" applyNumberFormat="1" applyFont="1" applyAlignment="1">
      <alignment horizontal="left" vertical="top" wrapText="1"/>
    </xf>
    <xf numFmtId="49" fontId="62" fillId="0" borderId="0" xfId="32" applyNumberFormat="1" applyFont="1" applyFill="1" applyAlignment="1">
      <alignment horizontal="left" vertical="top" wrapText="1" shrinkToFit="1"/>
    </xf>
    <xf numFmtId="0" fontId="73" fillId="0" borderId="0" xfId="32" applyFont="1" applyAlignment="1" applyProtection="1">
      <alignment horizontal="justify" vertical="top" wrapText="1"/>
      <protection locked="0"/>
    </xf>
    <xf numFmtId="0" fontId="66" fillId="0" borderId="0" xfId="32" applyFont="1" applyFill="1" applyAlignment="1">
      <alignment horizontal="right" vertical="top" wrapText="1"/>
    </xf>
    <xf numFmtId="0" fontId="73" fillId="0" borderId="0" xfId="32" applyFont="1" applyProtection="1">
      <protection locked="0"/>
    </xf>
    <xf numFmtId="167" fontId="73" fillId="0" borderId="13" xfId="32" applyNumberFormat="1" applyFont="1" applyBorder="1" applyProtection="1">
      <protection locked="0"/>
    </xf>
    <xf numFmtId="0" fontId="73" fillId="0" borderId="13" xfId="32" applyFont="1" applyBorder="1" applyAlignment="1" applyProtection="1">
      <alignment horizontal="left"/>
      <protection locked="0"/>
    </xf>
    <xf numFmtId="0" fontId="73" fillId="0" borderId="0" xfId="32" applyFont="1" applyAlignment="1" applyProtection="1">
      <alignment vertical="top"/>
      <protection locked="0"/>
    </xf>
    <xf numFmtId="4" fontId="73" fillId="0" borderId="0" xfId="32" applyNumberFormat="1" applyFont="1" applyProtection="1">
      <protection locked="0"/>
    </xf>
    <xf numFmtId="49" fontId="66" fillId="0" borderId="0" xfId="32" quotePrefix="1" applyNumberFormat="1" applyFont="1" applyFill="1" applyAlignment="1">
      <alignment horizontal="left" vertical="top" wrapText="1" shrinkToFit="1"/>
    </xf>
    <xf numFmtId="4" fontId="66" fillId="0" borderId="0" xfId="32" applyNumberFormat="1" applyFont="1" applyFill="1" applyAlignment="1">
      <alignment horizontal="center" wrapText="1"/>
    </xf>
    <xf numFmtId="0" fontId="66" fillId="0" borderId="0" xfId="32" applyFont="1" applyFill="1" applyAlignment="1">
      <alignment horizontal="center" wrapText="1"/>
    </xf>
    <xf numFmtId="1" fontId="66" fillId="0" borderId="0" xfId="32" applyNumberFormat="1" applyFont="1" applyFill="1" applyAlignment="1">
      <alignment horizontal="left" vertical="top" wrapText="1"/>
    </xf>
    <xf numFmtId="44" fontId="63" fillId="0" borderId="13" xfId="33" applyFont="1" applyBorder="1" applyAlignment="1">
      <alignment horizontal="center"/>
    </xf>
    <xf numFmtId="44" fontId="65" fillId="0" borderId="13" xfId="33" applyFont="1" applyBorder="1" applyAlignment="1">
      <alignment horizontal="center" wrapText="1"/>
    </xf>
    <xf numFmtId="2" fontId="66" fillId="0" borderId="0" xfId="32" applyNumberFormat="1" applyFont="1" applyAlignment="1">
      <alignment horizontal="center" vertical="top" wrapText="1"/>
    </xf>
    <xf numFmtId="0" fontId="74" fillId="0" borderId="0" xfId="35" applyNumberFormat="1" applyFont="1" applyBorder="1" applyAlignment="1">
      <alignment horizontal="justify" vertical="top" wrapText="1"/>
    </xf>
    <xf numFmtId="4" fontId="69" fillId="0" borderId="13" xfId="32" applyNumberFormat="1" applyFont="1" applyBorder="1" applyAlignment="1">
      <alignment horizontal="left" vertical="top" wrapText="1"/>
    </xf>
    <xf numFmtId="44" fontId="69" fillId="0" borderId="13" xfId="33" applyFont="1" applyBorder="1" applyAlignment="1">
      <alignment horizontal="left" vertical="top" wrapText="1"/>
    </xf>
    <xf numFmtId="4" fontId="69" fillId="0" borderId="0" xfId="32" applyNumberFormat="1" applyFont="1" applyAlignment="1">
      <alignment horizontal="left" vertical="top" wrapText="1"/>
    </xf>
    <xf numFmtId="0" fontId="66" fillId="0" borderId="0" xfId="32" quotePrefix="1" applyFont="1" applyFill="1" applyAlignment="1">
      <alignment horizontal="left" vertical="top" wrapText="1"/>
    </xf>
    <xf numFmtId="0" fontId="66" fillId="0" borderId="0" xfId="32" applyFont="1" applyFill="1" applyAlignment="1">
      <alignment horizontal="left" vertical="top" wrapText="1"/>
    </xf>
    <xf numFmtId="0" fontId="66" fillId="0" borderId="0" xfId="32" applyFont="1" applyAlignment="1">
      <alignment horizontal="right" vertical="top" wrapText="1" shrinkToFit="1"/>
    </xf>
    <xf numFmtId="44" fontId="66" fillId="0" borderId="13" xfId="33" applyFont="1" applyBorder="1" applyAlignment="1">
      <alignment horizontal="center"/>
    </xf>
    <xf numFmtId="0" fontId="66" fillId="0" borderId="0" xfId="32" applyFont="1" applyAlignment="1">
      <alignment horizontal="center"/>
    </xf>
    <xf numFmtId="1" fontId="66" fillId="0" borderId="0" xfId="32" applyNumberFormat="1" applyFont="1" applyAlignment="1">
      <alignment horizontal="left" vertical="top"/>
    </xf>
    <xf numFmtId="1" fontId="65" fillId="0" borderId="0" xfId="32" applyNumberFormat="1" applyFont="1" applyAlignment="1">
      <alignment horizontal="left" vertical="top"/>
    </xf>
    <xf numFmtId="44" fontId="62" fillId="0" borderId="13" xfId="33" applyFont="1" applyBorder="1" applyAlignment="1">
      <alignment horizontal="center"/>
    </xf>
    <xf numFmtId="4" fontId="62" fillId="0" borderId="0" xfId="32" applyNumberFormat="1" applyFont="1" applyAlignment="1">
      <alignment horizontal="center"/>
    </xf>
    <xf numFmtId="0" fontId="62" fillId="0" borderId="0" xfId="32" applyFont="1" applyBorder="1" applyAlignment="1">
      <alignment horizontal="center"/>
    </xf>
    <xf numFmtId="0" fontId="75" fillId="0" borderId="0" xfId="32" applyFont="1" applyBorder="1" applyAlignment="1">
      <alignment horizontal="left" vertical="top" wrapText="1" shrinkToFit="1"/>
    </xf>
    <xf numFmtId="0" fontId="75" fillId="0" borderId="0" xfId="32" applyFont="1" applyBorder="1" applyAlignment="1">
      <alignment horizontal="left" vertical="top"/>
    </xf>
    <xf numFmtId="4" fontId="65" fillId="0" borderId="0" xfId="32" applyNumberFormat="1" applyFont="1" applyAlignment="1">
      <alignment horizontal="center"/>
    </xf>
    <xf numFmtId="0" fontId="65" fillId="0" borderId="0" xfId="32" applyFont="1" applyAlignment="1">
      <alignment horizontal="center" vertical="top"/>
    </xf>
    <xf numFmtId="0" fontId="66" fillId="0" borderId="0" xfId="32" applyFont="1" applyBorder="1" applyAlignment="1">
      <alignment horizontal="left" vertical="top"/>
    </xf>
    <xf numFmtId="44" fontId="66" fillId="0" borderId="13" xfId="33" applyFont="1" applyBorder="1" applyAlignment="1">
      <alignment horizontal="left" vertical="top"/>
    </xf>
    <xf numFmtId="4" fontId="66" fillId="0" borderId="0" xfId="32" applyNumberFormat="1" applyFont="1" applyAlignment="1">
      <alignment horizontal="left" vertical="top"/>
    </xf>
    <xf numFmtId="0" fontId="65" fillId="0" borderId="0" xfId="32" applyFont="1" applyBorder="1" applyAlignment="1">
      <alignment horizontal="left" vertical="top" wrapText="1" shrinkToFit="1"/>
    </xf>
    <xf numFmtId="0" fontId="65" fillId="0" borderId="0" xfId="32" applyFont="1" applyBorder="1" applyAlignment="1">
      <alignment horizontal="left" vertical="top"/>
    </xf>
    <xf numFmtId="4" fontId="64" fillId="8" borderId="0" xfId="32" applyNumberFormat="1" applyFont="1" applyFill="1" applyAlignment="1">
      <alignment horizontal="center"/>
    </xf>
    <xf numFmtId="0" fontId="64" fillId="8" borderId="0" xfId="32" applyFont="1" applyFill="1" applyBorder="1" applyAlignment="1">
      <alignment horizontal="center"/>
    </xf>
    <xf numFmtId="0" fontId="63" fillId="8" borderId="0" xfId="32" applyFont="1" applyFill="1" applyBorder="1" applyAlignment="1">
      <alignment horizontal="left" vertical="top" wrapText="1" shrinkToFit="1"/>
    </xf>
    <xf numFmtId="0" fontId="63" fillId="8" borderId="0" xfId="32" applyFont="1" applyFill="1" applyBorder="1" applyAlignment="1">
      <alignment horizontal="left" vertical="top"/>
    </xf>
    <xf numFmtId="0" fontId="76" fillId="0" borderId="0" xfId="32" applyFont="1" applyAlignment="1">
      <alignment horizontal="center"/>
    </xf>
    <xf numFmtId="0" fontId="76" fillId="0" borderId="0" xfId="32" applyFont="1" applyAlignment="1">
      <alignment horizontal="left" vertical="top" wrapText="1" shrinkToFit="1"/>
    </xf>
    <xf numFmtId="0" fontId="76" fillId="0" borderId="0" xfId="32" applyFont="1" applyAlignment="1">
      <alignment horizontal="left" vertical="top"/>
    </xf>
    <xf numFmtId="167" fontId="65" fillId="0" borderId="0" xfId="32" applyNumberFormat="1" applyFont="1" applyAlignment="1">
      <alignment horizontal="center"/>
    </xf>
    <xf numFmtId="0" fontId="77" fillId="0" borderId="0" xfId="32" applyFont="1" applyAlignment="1">
      <alignment horizontal="center"/>
    </xf>
    <xf numFmtId="0" fontId="77" fillId="0" borderId="0" xfId="32" applyFont="1" applyAlignment="1">
      <alignment horizontal="left" vertical="top" wrapText="1" shrinkToFit="1"/>
    </xf>
    <xf numFmtId="167" fontId="66" fillId="0" borderId="0" xfId="32" applyNumberFormat="1" applyFont="1" applyAlignment="1">
      <alignment horizontal="center"/>
    </xf>
    <xf numFmtId="0" fontId="77" fillId="0" borderId="0" xfId="32" applyFont="1" applyAlignment="1">
      <alignment horizontal="left" vertical="top"/>
    </xf>
    <xf numFmtId="1" fontId="76" fillId="0" borderId="0" xfId="32" applyNumberFormat="1" applyFont="1" applyAlignment="1">
      <alignment horizontal="left" vertical="top"/>
    </xf>
    <xf numFmtId="4" fontId="66" fillId="0" borderId="13" xfId="32" applyNumberFormat="1" applyFont="1" applyBorder="1" applyAlignment="1">
      <alignment horizontal="left" vertical="top"/>
    </xf>
    <xf numFmtId="0" fontId="76" fillId="0" borderId="0" xfId="32" applyFont="1" applyBorder="1" applyAlignment="1">
      <alignment horizontal="left" vertical="top" wrapText="1" shrinkToFit="1"/>
    </xf>
    <xf numFmtId="0" fontId="78" fillId="0" borderId="0" xfId="32" applyFont="1" applyAlignment="1">
      <alignment horizontal="left" vertical="top" wrapText="1" shrinkToFit="1"/>
    </xf>
    <xf numFmtId="0" fontId="79" fillId="0" borderId="0" xfId="32" applyFont="1" applyAlignment="1">
      <alignment horizontal="justify" vertical="top" wrapText="1" shrinkToFit="1"/>
    </xf>
    <xf numFmtId="0" fontId="79" fillId="0" borderId="0" xfId="32" applyFont="1" applyAlignment="1">
      <alignment horizontal="left" vertical="top" wrapText="1" shrinkToFit="1"/>
    </xf>
    <xf numFmtId="49" fontId="39" fillId="0" borderId="0" xfId="36" applyNumberFormat="1" applyFont="1" applyFill="1" applyAlignment="1">
      <alignment horizontal="right"/>
    </xf>
    <xf numFmtId="1" fontId="53" fillId="0" borderId="0" xfId="36" applyNumberFormat="1" applyFont="1" applyFill="1" applyAlignment="1">
      <alignment horizontal="right" vertical="top"/>
    </xf>
    <xf numFmtId="0" fontId="81" fillId="0" borderId="0" xfId="37" applyFont="1"/>
    <xf numFmtId="2" fontId="82" fillId="0" borderId="0" xfId="37" applyNumberFormat="1" applyFont="1" applyFill="1" applyAlignment="1">
      <alignment horizontal="left" vertical="top"/>
    </xf>
    <xf numFmtId="4" fontId="53" fillId="0" borderId="0" xfId="37" applyNumberFormat="1" applyFont="1" applyFill="1" applyAlignment="1"/>
    <xf numFmtId="4" fontId="53" fillId="0" borderId="0" xfId="37" applyNumberFormat="1" applyFont="1" applyFill="1" applyAlignment="1">
      <alignment vertical="top"/>
    </xf>
    <xf numFmtId="171" fontId="83" fillId="0" borderId="0" xfId="37" applyNumberFormat="1" applyFont="1" applyFill="1" applyAlignment="1">
      <alignment vertical="top"/>
    </xf>
    <xf numFmtId="0" fontId="83" fillId="0" borderId="0" xfId="37" applyFont="1" applyFill="1" applyAlignment="1"/>
    <xf numFmtId="0" fontId="83" fillId="0" borderId="0" xfId="36" applyFont="1" applyFill="1" applyAlignment="1"/>
    <xf numFmtId="171" fontId="53" fillId="0" borderId="0" xfId="37" applyNumberFormat="1" applyFont="1" applyFill="1" applyAlignment="1"/>
    <xf numFmtId="0" fontId="84" fillId="0" borderId="0" xfId="37" applyFont="1" applyFill="1" applyAlignment="1">
      <alignment vertical="top"/>
    </xf>
    <xf numFmtId="0" fontId="81" fillId="0" borderId="0" xfId="37" applyFont="1" applyFill="1" applyAlignment="1">
      <alignment vertical="top"/>
    </xf>
    <xf numFmtId="2" fontId="83" fillId="0" borderId="0" xfId="36" applyNumberFormat="1" applyFont="1" applyFill="1" applyAlignment="1">
      <alignment horizontal="left" vertical="top"/>
    </xf>
    <xf numFmtId="172" fontId="53" fillId="0" borderId="0" xfId="37" applyNumberFormat="1" applyFont="1" applyFill="1" applyAlignment="1">
      <alignment vertical="top"/>
    </xf>
    <xf numFmtId="2" fontId="81" fillId="0" borderId="0" xfId="36" applyNumberFormat="1" applyFont="1" applyFill="1" applyAlignment="1">
      <alignment horizontal="left" vertical="top"/>
    </xf>
    <xf numFmtId="0" fontId="83" fillId="0" borderId="0" xfId="36" applyFont="1" applyFill="1" applyAlignment="1">
      <alignment vertical="top"/>
    </xf>
    <xf numFmtId="4" fontId="53" fillId="0" borderId="0" xfId="36" applyNumberFormat="1" applyFont="1" applyFill="1" applyAlignment="1"/>
    <xf numFmtId="172" fontId="53" fillId="0" borderId="0" xfId="36" applyNumberFormat="1" applyFont="1" applyFill="1" applyAlignment="1">
      <alignment vertical="top"/>
    </xf>
    <xf numFmtId="4" fontId="53" fillId="0" borderId="0" xfId="36" applyNumberFormat="1" applyFont="1" applyFill="1" applyAlignment="1">
      <alignment vertical="top"/>
    </xf>
    <xf numFmtId="171" fontId="39" fillId="0" borderId="0" xfId="36" applyNumberFormat="1" applyFont="1" applyFill="1" applyAlignment="1">
      <alignment vertical="top"/>
    </xf>
    <xf numFmtId="171" fontId="53" fillId="0" borderId="0" xfId="36" applyNumberFormat="1" applyFont="1" applyFill="1" applyAlignment="1"/>
    <xf numFmtId="2" fontId="83" fillId="0" borderId="0" xfId="37" applyNumberFormat="1" applyFont="1" applyFill="1" applyAlignment="1">
      <alignment horizontal="left" vertical="top"/>
    </xf>
    <xf numFmtId="49" fontId="39" fillId="0" borderId="0" xfId="36" applyNumberFormat="1" applyFont="1" applyFill="1" applyAlignment="1">
      <alignment horizontal="left" vertical="top" wrapText="1"/>
    </xf>
    <xf numFmtId="4" fontId="83" fillId="0" borderId="0" xfId="36" applyNumberFormat="1" applyFont="1" applyFill="1" applyAlignment="1">
      <alignment vertical="top"/>
    </xf>
    <xf numFmtId="2" fontId="83" fillId="0" borderId="0" xfId="36" applyNumberFormat="1" applyFont="1" applyFill="1" applyAlignment="1">
      <alignment vertical="top"/>
    </xf>
    <xf numFmtId="4" fontId="83" fillId="0" borderId="0" xfId="36" applyNumberFormat="1" applyFont="1" applyFill="1"/>
    <xf numFmtId="172" fontId="83" fillId="0" borderId="0" xfId="36" applyNumberFormat="1" applyFont="1" applyFill="1" applyAlignment="1">
      <alignment vertical="top"/>
    </xf>
    <xf numFmtId="171" fontId="82" fillId="0" borderId="0" xfId="36" applyNumberFormat="1" applyFont="1" applyFill="1" applyAlignment="1">
      <alignment vertical="top"/>
    </xf>
    <xf numFmtId="0" fontId="83" fillId="0" borderId="0" xfId="36" applyFont="1" applyFill="1"/>
    <xf numFmtId="171" fontId="83" fillId="0" borderId="0" xfId="36" applyNumberFormat="1" applyFont="1" applyFill="1"/>
    <xf numFmtId="4" fontId="83" fillId="0" borderId="0" xfId="36" applyNumberFormat="1" applyFont="1" applyFill="1" applyAlignment="1">
      <alignment horizontal="left" vertical="top" wrapText="1"/>
    </xf>
    <xf numFmtId="171" fontId="82" fillId="0" borderId="13" xfId="36" applyNumberFormat="1" applyFont="1" applyFill="1" applyBorder="1" applyAlignment="1">
      <alignment vertical="top"/>
    </xf>
    <xf numFmtId="0" fontId="85" fillId="0" borderId="0" xfId="37" applyFont="1" applyFill="1"/>
    <xf numFmtId="0" fontId="83" fillId="0" borderId="0" xfId="38" applyFont="1" applyFill="1"/>
    <xf numFmtId="171" fontId="83" fillId="0" borderId="0" xfId="38" applyNumberFormat="1" applyFont="1" applyFill="1"/>
    <xf numFmtId="49" fontId="39" fillId="0" borderId="0" xfId="36" applyNumberFormat="1" applyFont="1" applyFill="1" applyAlignment="1">
      <alignment horizontal="left" vertical="center" wrapText="1"/>
    </xf>
    <xf numFmtId="4" fontId="83" fillId="0" borderId="0" xfId="36" applyNumberFormat="1" applyFont="1" applyFill="1" applyAlignment="1">
      <alignment vertical="center"/>
    </xf>
    <xf numFmtId="2" fontId="83" fillId="0" borderId="0" xfId="36" applyNumberFormat="1" applyFont="1" applyFill="1" applyAlignment="1">
      <alignment vertical="center"/>
    </xf>
    <xf numFmtId="172" fontId="83" fillId="0" borderId="0" xfId="36" applyNumberFormat="1" applyFont="1" applyFill="1" applyAlignment="1">
      <alignment vertical="center"/>
    </xf>
    <xf numFmtId="0" fontId="85" fillId="0" borderId="0" xfId="37" applyFont="1" applyFill="1" applyAlignment="1">
      <alignment vertical="center"/>
    </xf>
    <xf numFmtId="0" fontId="83" fillId="0" borderId="0" xfId="38" applyFont="1" applyFill="1" applyAlignment="1">
      <alignment vertical="center"/>
    </xf>
    <xf numFmtId="171" fontId="83" fillId="0" borderId="0" xfId="38" applyNumberFormat="1" applyFont="1" applyFill="1" applyAlignment="1">
      <alignment vertical="center"/>
    </xf>
    <xf numFmtId="171" fontId="83" fillId="0" borderId="0" xfId="36" applyNumberFormat="1" applyFont="1" applyFill="1" applyAlignment="1">
      <alignment vertical="center"/>
    </xf>
    <xf numFmtId="171" fontId="82" fillId="0" borderId="0" xfId="36" applyNumberFormat="1" applyFont="1" applyFill="1" applyBorder="1" applyAlignment="1">
      <alignment vertical="center"/>
    </xf>
    <xf numFmtId="4" fontId="83" fillId="0" borderId="33" xfId="36" applyNumberFormat="1" applyFont="1" applyFill="1" applyBorder="1" applyAlignment="1">
      <alignment horizontal="left" vertical="top" wrapText="1"/>
    </xf>
    <xf numFmtId="4" fontId="83" fillId="0" borderId="35" xfId="36" applyNumberFormat="1" applyFont="1" applyFill="1" applyBorder="1" applyAlignment="1">
      <alignment horizontal="left" vertical="top" wrapText="1"/>
    </xf>
    <xf numFmtId="2" fontId="83" fillId="0" borderId="35" xfId="36" applyNumberFormat="1" applyFont="1" applyFill="1" applyBorder="1" applyAlignment="1">
      <alignment vertical="top"/>
    </xf>
    <xf numFmtId="4" fontId="83" fillId="0" borderId="35" xfId="36" applyNumberFormat="1" applyFont="1" applyFill="1" applyBorder="1"/>
    <xf numFmtId="172" fontId="83" fillId="0" borderId="35" xfId="36" applyNumberFormat="1" applyFont="1" applyFill="1" applyBorder="1" applyAlignment="1">
      <alignment vertical="top"/>
    </xf>
    <xf numFmtId="4" fontId="83" fillId="0" borderId="35" xfId="36" applyNumberFormat="1" applyFont="1" applyFill="1" applyBorder="1" applyAlignment="1">
      <alignment vertical="top"/>
    </xf>
    <xf numFmtId="2" fontId="83" fillId="0" borderId="0" xfId="36" applyNumberFormat="1" applyFont="1" applyFill="1"/>
    <xf numFmtId="171" fontId="83" fillId="0" borderId="36" xfId="36" applyNumberFormat="1" applyFont="1" applyFill="1" applyBorder="1"/>
    <xf numFmtId="4" fontId="53" fillId="0" borderId="0" xfId="36" applyNumberFormat="1" applyFont="1" applyFill="1" applyAlignment="1">
      <alignment horizontal="left" vertical="top" wrapText="1"/>
    </xf>
    <xf numFmtId="2" fontId="53" fillId="0" borderId="0" xfId="36" applyNumberFormat="1" applyFont="1" applyFill="1" applyAlignment="1">
      <alignment vertical="top"/>
    </xf>
    <xf numFmtId="4" fontId="53" fillId="0" borderId="0" xfId="36" applyNumberFormat="1" applyFont="1" applyFill="1"/>
    <xf numFmtId="172" fontId="53" fillId="0" borderId="0" xfId="36" applyNumberFormat="1" applyFont="1" applyFill="1" applyAlignment="1">
      <alignment horizontal="left" vertical="top"/>
    </xf>
    <xf numFmtId="0" fontId="86" fillId="0" borderId="0" xfId="37" applyFont="1" applyFill="1" applyAlignment="1">
      <alignment horizontal="left" vertical="top"/>
    </xf>
    <xf numFmtId="171" fontId="53" fillId="0" borderId="0" xfId="36" applyNumberFormat="1" applyFont="1" applyFill="1"/>
    <xf numFmtId="172" fontId="53" fillId="0" borderId="0" xfId="36" applyNumberFormat="1" applyFont="1" applyFill="1" applyAlignment="1">
      <alignment horizontal="left" vertical="top" wrapText="1"/>
    </xf>
    <xf numFmtId="172" fontId="53" fillId="0" borderId="0" xfId="36" applyNumberFormat="1" applyFont="1" applyFill="1" applyBorder="1" applyAlignment="1">
      <alignment horizontal="left" vertical="top"/>
    </xf>
    <xf numFmtId="0" fontId="86" fillId="0" borderId="0" xfId="37" applyFont="1" applyFill="1" applyBorder="1" applyAlignment="1">
      <alignment horizontal="left" vertical="top"/>
    </xf>
    <xf numFmtId="0" fontId="39" fillId="0" borderId="0" xfId="36" applyFont="1" applyFill="1"/>
    <xf numFmtId="172" fontId="53" fillId="0" borderId="0" xfId="36" applyNumberFormat="1" applyFont="1" applyFill="1" applyBorder="1" applyAlignment="1">
      <alignment horizontal="left" vertical="top" wrapText="1"/>
    </xf>
    <xf numFmtId="0" fontId="86" fillId="0" borderId="0" xfId="37" applyFont="1" applyFill="1" applyBorder="1" applyAlignment="1">
      <alignment horizontal="left" vertical="top" wrapText="1"/>
    </xf>
    <xf numFmtId="0" fontId="86" fillId="0" borderId="0" xfId="37" applyFont="1" applyFill="1" applyAlignment="1">
      <alignment horizontal="left" vertical="top" wrapText="1"/>
    </xf>
    <xf numFmtId="0" fontId="39" fillId="0" borderId="0" xfId="36" applyNumberFormat="1" applyFont="1" applyFill="1" applyAlignment="1">
      <alignment vertical="top" wrapText="1"/>
    </xf>
    <xf numFmtId="0" fontId="39" fillId="0" borderId="0" xfId="36" applyFont="1" applyFill="1" applyAlignment="1">
      <alignment horizontal="left" vertical="top"/>
    </xf>
    <xf numFmtId="0" fontId="39" fillId="0" borderId="0" xfId="36" applyFont="1" applyFill="1" applyAlignment="1">
      <alignment horizontal="left" vertical="top" wrapText="1"/>
    </xf>
    <xf numFmtId="0" fontId="39" fillId="0" borderId="37" xfId="39" applyFont="1" applyFill="1" applyBorder="1" applyAlignment="1">
      <alignment horizontal="center" vertical="center"/>
    </xf>
    <xf numFmtId="0" fontId="83" fillId="0" borderId="37" xfId="39" applyFont="1" applyFill="1" applyBorder="1" applyAlignment="1">
      <alignment horizontal="center" vertical="top"/>
    </xf>
    <xf numFmtId="0" fontId="83" fillId="0" borderId="37" xfId="39" applyFont="1" applyFill="1" applyBorder="1" applyAlignment="1">
      <alignment horizontal="center" vertical="top" wrapText="1"/>
    </xf>
    <xf numFmtId="2" fontId="83" fillId="0" borderId="37" xfId="39" applyNumberFormat="1" applyFont="1" applyFill="1" applyBorder="1" applyAlignment="1">
      <alignment horizontal="center" vertical="top"/>
    </xf>
    <xf numFmtId="173" fontId="83" fillId="0" borderId="37" xfId="39" applyNumberFormat="1" applyFont="1" applyFill="1" applyBorder="1" applyAlignment="1">
      <alignment horizontal="center" vertical="center"/>
    </xf>
    <xf numFmtId="174" fontId="83" fillId="0" borderId="37" xfId="40" applyFont="1" applyFill="1" applyBorder="1" applyAlignment="1">
      <alignment horizontal="center" vertical="top"/>
    </xf>
    <xf numFmtId="0" fontId="53" fillId="0" borderId="0" xfId="37" applyFont="1" applyFill="1"/>
    <xf numFmtId="49" fontId="82" fillId="0" borderId="0" xfId="36" applyNumberFormat="1" applyFont="1" applyFill="1" applyAlignment="1">
      <alignment horizontal="left" vertical="top" wrapText="1"/>
    </xf>
    <xf numFmtId="4" fontId="82" fillId="0" borderId="0" xfId="36" applyNumberFormat="1" applyFont="1" applyFill="1" applyAlignment="1">
      <alignment horizontal="left" vertical="top" wrapText="1"/>
    </xf>
    <xf numFmtId="2" fontId="82" fillId="0" borderId="0" xfId="36" applyNumberFormat="1" applyFont="1" applyFill="1" applyAlignment="1">
      <alignment vertical="top"/>
    </xf>
    <xf numFmtId="4" fontId="82" fillId="0" borderId="0" xfId="36" applyNumberFormat="1" applyFont="1" applyFill="1"/>
    <xf numFmtId="172" fontId="82" fillId="0" borderId="0" xfId="36" applyNumberFormat="1" applyFont="1" applyFill="1" applyAlignment="1">
      <alignment vertical="top"/>
    </xf>
    <xf numFmtId="4" fontId="82" fillId="0" borderId="0" xfId="36" applyNumberFormat="1" applyFont="1" applyFill="1" applyAlignment="1">
      <alignment vertical="top"/>
    </xf>
    <xf numFmtId="0" fontId="82" fillId="0" borderId="0" xfId="36" applyFont="1" applyFill="1"/>
    <xf numFmtId="0" fontId="82" fillId="0" borderId="0" xfId="38" applyFont="1" applyFill="1"/>
    <xf numFmtId="171" fontId="82" fillId="0" borderId="0" xfId="36" applyNumberFormat="1" applyFont="1" applyFill="1"/>
    <xf numFmtId="49" fontId="82" fillId="0" borderId="0" xfId="38" applyNumberFormat="1" applyFont="1" applyFill="1"/>
    <xf numFmtId="0" fontId="83" fillId="0" borderId="0" xfId="38" applyFont="1" applyFill="1" applyAlignment="1">
      <alignment vertical="top"/>
    </xf>
    <xf numFmtId="2" fontId="83" fillId="0" borderId="0" xfId="38" applyNumberFormat="1" applyFont="1" applyFill="1" applyAlignment="1">
      <alignment vertical="top"/>
    </xf>
    <xf numFmtId="172" fontId="83" fillId="0" borderId="0" xfId="38" applyNumberFormat="1" applyFont="1" applyFill="1" applyAlignment="1">
      <alignment vertical="top"/>
    </xf>
    <xf numFmtId="171" fontId="82" fillId="0" borderId="0" xfId="38" applyNumberFormat="1" applyFont="1" applyFill="1" applyAlignment="1">
      <alignment vertical="top"/>
    </xf>
    <xf numFmtId="49" fontId="39" fillId="0" borderId="0" xfId="36" applyNumberFormat="1" applyFont="1" applyFill="1" applyAlignment="1">
      <alignment horizontal="center" vertical="top" wrapText="1"/>
    </xf>
    <xf numFmtId="0" fontId="53" fillId="0" borderId="0" xfId="38" applyFont="1" applyFill="1" applyAlignment="1">
      <alignment vertical="top" wrapText="1"/>
    </xf>
    <xf numFmtId="0" fontId="53" fillId="0" borderId="0" xfId="38" applyFont="1" applyFill="1" applyAlignment="1">
      <alignment horizontal="right" vertical="top" wrapText="1"/>
    </xf>
    <xf numFmtId="2" fontId="53" fillId="0" borderId="0" xfId="36" applyNumberFormat="1" applyFont="1" applyFill="1" applyBorder="1" applyAlignment="1">
      <alignment vertical="top"/>
    </xf>
    <xf numFmtId="171" fontId="53" fillId="0" borderId="0" xfId="36" applyNumberFormat="1" applyFont="1" applyFill="1" applyBorder="1" applyAlignment="1" applyProtection="1">
      <alignment vertical="top"/>
      <protection locked="0"/>
    </xf>
    <xf numFmtId="49" fontId="39" fillId="0" borderId="0" xfId="38" applyNumberFormat="1" applyFont="1" applyFill="1" applyAlignment="1">
      <alignment horizontal="center"/>
    </xf>
    <xf numFmtId="2" fontId="38" fillId="0" borderId="0" xfId="37" applyNumberFormat="1" applyFont="1" applyFill="1" applyBorder="1" applyAlignment="1">
      <alignment horizontal="right" vertical="top"/>
    </xf>
    <xf numFmtId="0" fontId="38" fillId="0" borderId="0" xfId="37" applyFont="1" applyFill="1" applyBorder="1" applyAlignment="1">
      <alignment horizontal="center"/>
    </xf>
    <xf numFmtId="4" fontId="38" fillId="0" borderId="0" xfId="37" applyNumberFormat="1" applyFont="1" applyFill="1" applyBorder="1" applyAlignment="1" applyProtection="1">
      <alignment horizontal="right" vertical="top"/>
      <protection locked="0"/>
    </xf>
    <xf numFmtId="0" fontId="38" fillId="0" borderId="0" xfId="37" applyFont="1" applyFill="1" applyBorder="1" applyAlignment="1">
      <alignment horizontal="center" vertical="top"/>
    </xf>
    <xf numFmtId="4" fontId="38" fillId="0" borderId="0" xfId="37" applyNumberFormat="1" applyFont="1" applyFill="1" applyBorder="1" applyAlignment="1">
      <alignment horizontal="right" vertical="top"/>
    </xf>
    <xf numFmtId="49" fontId="39" fillId="0" borderId="0" xfId="38" applyNumberFormat="1" applyFont="1" applyFill="1" applyAlignment="1">
      <alignment horizontal="center" vertical="top"/>
    </xf>
    <xf numFmtId="4" fontId="39" fillId="0" borderId="0" xfId="41" applyNumberFormat="1" applyFont="1" applyFill="1" applyBorder="1" applyAlignment="1" applyProtection="1">
      <alignment horizontal="justify" vertical="top" wrapText="1"/>
    </xf>
    <xf numFmtId="0" fontId="53" fillId="0" borderId="0" xfId="38" applyFont="1" applyFill="1"/>
    <xf numFmtId="0" fontId="53" fillId="0" borderId="0" xfId="36" applyFont="1" applyFill="1" applyAlignment="1">
      <alignment horizontal="left" vertical="top" wrapText="1"/>
    </xf>
    <xf numFmtId="0" fontId="83" fillId="0" borderId="0" xfId="38" applyFont="1" applyFill="1" applyBorder="1" applyAlignment="1" applyProtection="1">
      <alignment vertical="top"/>
      <protection locked="0"/>
    </xf>
    <xf numFmtId="0" fontId="83" fillId="0" borderId="0" xfId="38" applyFont="1" applyFill="1" applyBorder="1"/>
    <xf numFmtId="0" fontId="53" fillId="0" borderId="0" xfId="38" applyFont="1" applyFill="1" applyBorder="1"/>
    <xf numFmtId="0" fontId="39" fillId="0" borderId="0" xfId="38" applyFont="1" applyFill="1" applyAlignment="1">
      <alignment horizontal="right" vertical="top" wrapText="1"/>
    </xf>
    <xf numFmtId="2" fontId="39" fillId="0" borderId="0" xfId="36" applyNumberFormat="1" applyFont="1" applyFill="1" applyBorder="1" applyAlignment="1">
      <alignment vertical="top"/>
    </xf>
    <xf numFmtId="0" fontId="39" fillId="0" borderId="0" xfId="38" applyFont="1" applyFill="1"/>
    <xf numFmtId="171" fontId="39" fillId="0" borderId="0" xfId="36" applyNumberFormat="1" applyFont="1" applyFill="1" applyBorder="1" applyAlignment="1" applyProtection="1">
      <alignment vertical="top"/>
      <protection locked="0"/>
    </xf>
    <xf numFmtId="0" fontId="39" fillId="0" borderId="0" xfId="38" applyFont="1" applyFill="1" applyAlignment="1">
      <alignment vertical="top"/>
    </xf>
    <xf numFmtId="171" fontId="39" fillId="0" borderId="0" xfId="38" applyNumberFormat="1" applyFont="1" applyFill="1"/>
    <xf numFmtId="49" fontId="39" fillId="0" borderId="0" xfId="38" applyNumberFormat="1" applyFont="1" applyFill="1"/>
    <xf numFmtId="0" fontId="53" fillId="0" borderId="0" xfId="36" applyFont="1" applyFill="1" applyAlignment="1">
      <alignment horizontal="right" vertical="top" wrapText="1"/>
    </xf>
    <xf numFmtId="2" fontId="53" fillId="0" borderId="0" xfId="38" applyNumberFormat="1" applyFont="1" applyFill="1" applyAlignment="1">
      <alignment horizontal="right" vertical="top"/>
    </xf>
    <xf numFmtId="172" fontId="53" fillId="0" borderId="0" xfId="36" applyNumberFormat="1" applyFont="1" applyFill="1" applyAlignment="1" applyProtection="1">
      <alignment vertical="top"/>
      <protection locked="0"/>
    </xf>
    <xf numFmtId="0" fontId="53" fillId="0" borderId="0" xfId="38" applyFont="1" applyFill="1" applyAlignment="1">
      <alignment vertical="top"/>
    </xf>
    <xf numFmtId="171" fontId="39" fillId="0" borderId="0" xfId="38" applyNumberFormat="1" applyFont="1" applyFill="1" applyAlignment="1">
      <alignment vertical="top"/>
    </xf>
    <xf numFmtId="171" fontId="53" fillId="0" borderId="0" xfId="38" applyNumberFormat="1" applyFont="1" applyFill="1"/>
    <xf numFmtId="0" fontId="82" fillId="0" borderId="0" xfId="38" applyFont="1" applyFill="1" applyAlignment="1">
      <alignment vertical="top"/>
    </xf>
    <xf numFmtId="0" fontId="82" fillId="0" borderId="0" xfId="36" applyFont="1" applyFill="1" applyAlignment="1">
      <alignment horizontal="right" vertical="top" wrapText="1"/>
    </xf>
    <xf numFmtId="2" fontId="82" fillId="0" borderId="0" xfId="36" applyNumberFormat="1" applyFont="1" applyFill="1" applyAlignment="1">
      <alignment horizontal="right" vertical="top"/>
    </xf>
    <xf numFmtId="172" fontId="82" fillId="0" borderId="0" xfId="36" applyNumberFormat="1" applyFont="1" applyFill="1" applyAlignment="1" applyProtection="1">
      <alignment vertical="top"/>
      <protection locked="0"/>
    </xf>
    <xf numFmtId="171" fontId="82" fillId="0" borderId="0" xfId="38" applyNumberFormat="1" applyFont="1" applyFill="1"/>
    <xf numFmtId="49" fontId="39" fillId="0" borderId="0" xfId="38" applyNumberFormat="1" applyFont="1" applyFill="1" applyAlignment="1">
      <alignment vertical="top"/>
    </xf>
    <xf numFmtId="2" fontId="53" fillId="0" borderId="0" xfId="36" applyNumberFormat="1" applyFont="1" applyFill="1" applyBorder="1" applyAlignment="1">
      <alignment horizontal="right" vertical="top"/>
    </xf>
    <xf numFmtId="0" fontId="39" fillId="0" borderId="0" xfId="38" applyFont="1" applyFill="1" applyAlignment="1">
      <alignment vertical="top" wrapText="1"/>
    </xf>
    <xf numFmtId="171" fontId="39" fillId="0" borderId="0" xfId="36" applyNumberFormat="1" applyFont="1" applyFill="1"/>
    <xf numFmtId="0" fontId="39" fillId="0" borderId="0" xfId="36" applyFont="1" applyFill="1" applyAlignment="1">
      <alignment horizontal="right" vertical="top" wrapText="1"/>
    </xf>
    <xf numFmtId="2" fontId="39" fillId="0" borderId="0" xfId="38" applyNumberFormat="1" applyFont="1" applyFill="1" applyAlignment="1">
      <alignment horizontal="right" vertical="top"/>
    </xf>
    <xf numFmtId="172" fontId="39" fillId="0" borderId="0" xfId="36" applyNumberFormat="1" applyFont="1" applyFill="1" applyAlignment="1" applyProtection="1">
      <alignment vertical="top"/>
      <protection locked="0"/>
    </xf>
    <xf numFmtId="0" fontId="83" fillId="0" borderId="0" xfId="36" applyFont="1" applyFill="1" applyAlignment="1">
      <alignment horizontal="right" vertical="top" wrapText="1"/>
    </xf>
    <xf numFmtId="2" fontId="83" fillId="0" borderId="0" xfId="36" applyNumberFormat="1" applyFont="1" applyFill="1" applyAlignment="1">
      <alignment horizontal="right" vertical="top"/>
    </xf>
    <xf numFmtId="172" fontId="83" fillId="0" borderId="0" xfId="36" applyNumberFormat="1" applyFont="1" applyFill="1" applyAlignment="1" applyProtection="1">
      <alignment vertical="top"/>
      <protection locked="0"/>
    </xf>
    <xf numFmtId="49" fontId="82" fillId="0" borderId="33" xfId="36" applyNumberFormat="1" applyFont="1" applyFill="1" applyBorder="1" applyAlignment="1">
      <alignment horizontal="left" vertical="top" wrapText="1"/>
    </xf>
    <xf numFmtId="4" fontId="82" fillId="0" borderId="35" xfId="36" applyNumberFormat="1" applyFont="1" applyFill="1" applyBorder="1" applyAlignment="1">
      <alignment horizontal="left" vertical="top" wrapText="1"/>
    </xf>
    <xf numFmtId="2" fontId="82" fillId="0" borderId="35" xfId="36" applyNumberFormat="1" applyFont="1" applyFill="1" applyBorder="1" applyAlignment="1">
      <alignment vertical="top"/>
    </xf>
    <xf numFmtId="4" fontId="82" fillId="0" borderId="35" xfId="36" applyNumberFormat="1" applyFont="1" applyFill="1" applyBorder="1"/>
    <xf numFmtId="172" fontId="83" fillId="0" borderId="35" xfId="36" applyNumberFormat="1" applyFont="1" applyFill="1" applyBorder="1" applyAlignment="1" applyProtection="1">
      <alignment vertical="top"/>
      <protection locked="0"/>
    </xf>
    <xf numFmtId="176" fontId="39" fillId="0" borderId="0" xfId="42" applyNumberFormat="1" applyFont="1" applyFill="1" applyAlignment="1" applyProtection="1">
      <alignment horizontal="right" vertical="top"/>
    </xf>
    <xf numFmtId="2" fontId="53" fillId="0" borderId="0" xfId="42" applyNumberFormat="1" applyFont="1" applyFill="1" applyAlignment="1" applyProtection="1">
      <alignment horizontal="right" vertical="top"/>
    </xf>
    <xf numFmtId="49" fontId="39" fillId="0" borderId="0" xfId="38" applyNumberFormat="1" applyFont="1" applyFill="1" applyAlignment="1">
      <alignment horizontal="right" vertical="top"/>
    </xf>
    <xf numFmtId="49" fontId="82" fillId="0" borderId="0" xfId="38" applyNumberFormat="1" applyFont="1" applyFill="1" applyAlignment="1">
      <alignment horizontal="left"/>
    </xf>
    <xf numFmtId="49" fontId="39" fillId="0" borderId="0" xfId="38" applyNumberFormat="1" applyFont="1" applyFill="1" applyAlignment="1">
      <alignment horizontal="right"/>
    </xf>
    <xf numFmtId="171" fontId="82" fillId="0" borderId="0" xfId="36" applyNumberFormat="1" applyFont="1" applyFill="1" applyBorder="1" applyAlignment="1">
      <alignment vertical="top"/>
    </xf>
    <xf numFmtId="49" fontId="39" fillId="0" borderId="0" xfId="36" applyNumberFormat="1" applyFont="1" applyFill="1" applyAlignment="1">
      <alignment horizontal="right" vertical="top" wrapText="1"/>
    </xf>
    <xf numFmtId="171" fontId="82" fillId="0" borderId="2" xfId="36" applyNumberFormat="1" applyFont="1" applyFill="1" applyBorder="1" applyAlignment="1">
      <alignment vertical="top"/>
    </xf>
    <xf numFmtId="171" fontId="82" fillId="0" borderId="29" xfId="36" applyNumberFormat="1" applyFont="1" applyFill="1" applyBorder="1" applyAlignment="1">
      <alignment vertical="top"/>
    </xf>
    <xf numFmtId="2" fontId="82" fillId="0" borderId="0" xfId="36" applyNumberFormat="1" applyFont="1" applyFill="1"/>
    <xf numFmtId="172" fontId="82" fillId="0" borderId="0" xfId="36" applyNumberFormat="1" applyFont="1" applyFill="1"/>
    <xf numFmtId="2" fontId="83" fillId="0" borderId="0" xfId="38" applyNumberFormat="1" applyFont="1" applyFill="1" applyAlignment="1">
      <alignment horizontal="right" vertical="top"/>
    </xf>
    <xf numFmtId="172" fontId="83" fillId="0" borderId="0" xfId="38" applyNumberFormat="1" applyFont="1" applyFill="1" applyAlignment="1" applyProtection="1">
      <alignment vertical="top"/>
      <protection locked="0"/>
    </xf>
    <xf numFmtId="0" fontId="39" fillId="0" borderId="0" xfId="38" quotePrefix="1" applyFont="1" applyFill="1" applyAlignment="1">
      <alignment vertical="top" wrapText="1"/>
    </xf>
    <xf numFmtId="171" fontId="82" fillId="0" borderId="38" xfId="36" applyNumberFormat="1" applyFont="1" applyFill="1" applyBorder="1" applyAlignment="1">
      <alignment vertical="top"/>
    </xf>
    <xf numFmtId="0" fontId="83" fillId="0" borderId="35" xfId="38" applyFont="1" applyFill="1" applyBorder="1" applyAlignment="1">
      <alignment vertical="top"/>
    </xf>
    <xf numFmtId="4" fontId="39" fillId="0" borderId="0" xfId="36" applyNumberFormat="1" applyFont="1" applyFill="1" applyAlignment="1">
      <alignment horizontal="left" vertical="top" wrapText="1"/>
    </xf>
    <xf numFmtId="2" fontId="39" fillId="0" borderId="0" xfId="36" applyNumberFormat="1" applyFont="1" applyFill="1" applyAlignment="1">
      <alignment vertical="top"/>
    </xf>
    <xf numFmtId="4" fontId="39" fillId="0" borderId="0" xfId="36" applyNumberFormat="1" applyFont="1" applyFill="1"/>
    <xf numFmtId="172" fontId="39" fillId="0" borderId="0" xfId="36" applyNumberFormat="1" applyFont="1" applyFill="1" applyAlignment="1">
      <alignment vertical="top"/>
    </xf>
    <xf numFmtId="4" fontId="39" fillId="0" borderId="0" xfId="36" applyNumberFormat="1" applyFont="1" applyFill="1" applyAlignment="1">
      <alignment vertical="top"/>
    </xf>
    <xf numFmtId="2" fontId="39" fillId="0" borderId="0" xfId="36" applyNumberFormat="1" applyFont="1" applyFill="1" applyBorder="1" applyAlignment="1">
      <alignment horizontal="right" vertical="top"/>
    </xf>
    <xf numFmtId="2" fontId="82" fillId="0" borderId="0" xfId="38" applyNumberFormat="1" applyFont="1" applyFill="1" applyAlignment="1">
      <alignment horizontal="right" vertical="top"/>
    </xf>
    <xf numFmtId="172" fontId="82" fillId="0" borderId="0" xfId="38" applyNumberFormat="1" applyFont="1" applyFill="1" applyAlignment="1" applyProtection="1">
      <alignment vertical="top"/>
      <protection locked="0"/>
    </xf>
    <xf numFmtId="171" fontId="82" fillId="0" borderId="35" xfId="36" applyNumberFormat="1" applyFont="1" applyFill="1" applyBorder="1" applyAlignment="1">
      <alignment vertical="top"/>
    </xf>
    <xf numFmtId="2" fontId="82" fillId="0" borderId="0" xfId="38" applyNumberFormat="1" applyFont="1" applyFill="1" applyAlignment="1">
      <alignment vertical="top"/>
    </xf>
    <xf numFmtId="172" fontId="82" fillId="0" borderId="0" xfId="38" applyNumberFormat="1" applyFont="1" applyFill="1" applyAlignment="1">
      <alignment vertical="top"/>
    </xf>
    <xf numFmtId="0" fontId="38" fillId="0" borderId="0" xfId="37" applyFont="1" applyFill="1"/>
    <xf numFmtId="177" fontId="38" fillId="0" borderId="0" xfId="37" applyNumberFormat="1" applyFont="1" applyFill="1"/>
    <xf numFmtId="175" fontId="38" fillId="0" borderId="0" xfId="42" applyFont="1" applyFill="1"/>
    <xf numFmtId="171" fontId="38" fillId="0" borderId="0" xfId="42" applyNumberFormat="1" applyFont="1" applyFill="1"/>
    <xf numFmtId="177" fontId="14" fillId="0" borderId="0" xfId="37" applyNumberFormat="1" applyFont="1" applyFill="1"/>
    <xf numFmtId="0" fontId="38" fillId="0" borderId="0" xfId="37" quotePrefix="1" applyFont="1" applyFill="1"/>
    <xf numFmtId="0" fontId="38" fillId="0" borderId="0" xfId="37" applyFont="1" applyFill="1" applyAlignment="1">
      <alignment horizontal="right"/>
    </xf>
    <xf numFmtId="0" fontId="53" fillId="0" borderId="0" xfId="38" applyFont="1" applyFill="1" applyAlignment="1">
      <alignment horizontal="right" wrapText="1"/>
    </xf>
    <xf numFmtId="2" fontId="53" fillId="0" borderId="0" xfId="36" applyNumberFormat="1" applyFont="1" applyFill="1" applyBorder="1" applyAlignment="1">
      <alignment horizontal="right"/>
    </xf>
    <xf numFmtId="171" fontId="53" fillId="0" borderId="0" xfId="36" applyNumberFormat="1" applyFont="1" applyFill="1" applyBorder="1" applyProtection="1">
      <protection locked="0"/>
    </xf>
    <xf numFmtId="0" fontId="39" fillId="0" borderId="0" xfId="38" applyFont="1" applyFill="1" applyAlignment="1">
      <alignment horizontal="right" wrapText="1"/>
    </xf>
    <xf numFmtId="2" fontId="39" fillId="0" borderId="0" xfId="38" applyNumberFormat="1" applyFont="1" applyFill="1" applyAlignment="1">
      <alignment horizontal="right"/>
    </xf>
    <xf numFmtId="172" fontId="83" fillId="0" borderId="0" xfId="38" applyNumberFormat="1" applyFont="1" applyFill="1" applyProtection="1">
      <protection locked="0"/>
    </xf>
    <xf numFmtId="171" fontId="82" fillId="0" borderId="0" xfId="38" applyNumberFormat="1" applyFont="1" applyFill="1" applyBorder="1" applyAlignment="1">
      <alignment vertical="top"/>
    </xf>
    <xf numFmtId="49" fontId="82" fillId="0" borderId="0" xfId="36" applyNumberFormat="1" applyFont="1" applyFill="1" applyBorder="1" applyAlignment="1">
      <alignment horizontal="left" vertical="top" wrapText="1"/>
    </xf>
    <xf numFmtId="0" fontId="83" fillId="0" borderId="0" xfId="38" applyFont="1" applyFill="1" applyBorder="1" applyAlignment="1">
      <alignment vertical="top"/>
    </xf>
    <xf numFmtId="4" fontId="82" fillId="0" borderId="0" xfId="36" applyNumberFormat="1" applyFont="1" applyFill="1" applyBorder="1" applyAlignment="1">
      <alignment horizontal="left" vertical="top" wrapText="1"/>
    </xf>
    <xf numFmtId="4" fontId="83" fillId="0" borderId="0" xfId="36" applyNumberFormat="1" applyFont="1" applyFill="1" applyBorder="1" applyAlignment="1">
      <alignment horizontal="left" vertical="top" wrapText="1"/>
    </xf>
    <xf numFmtId="172" fontId="82" fillId="0" borderId="35" xfId="36" applyNumberFormat="1" applyFont="1" applyFill="1" applyBorder="1" applyAlignment="1">
      <alignment vertical="top"/>
    </xf>
    <xf numFmtId="4" fontId="82" fillId="0" borderId="35" xfId="36" applyNumberFormat="1" applyFont="1" applyFill="1" applyBorder="1" applyAlignment="1">
      <alignment vertical="top"/>
    </xf>
    <xf numFmtId="49" fontId="82" fillId="0" borderId="0" xfId="38" applyNumberFormat="1" applyFont="1" applyFill="1" applyBorder="1"/>
    <xf numFmtId="0" fontId="89" fillId="0" borderId="0" xfId="37" applyFont="1" applyFill="1"/>
    <xf numFmtId="2" fontId="82" fillId="0" borderId="0" xfId="37" applyNumberFormat="1" applyFont="1" applyFill="1" applyAlignment="1">
      <alignment horizontal="left"/>
    </xf>
    <xf numFmtId="171" fontId="83" fillId="0" borderId="0" xfId="37" applyNumberFormat="1" applyFont="1" applyFill="1" applyAlignment="1"/>
    <xf numFmtId="0" fontId="90" fillId="0" borderId="0" xfId="36" applyFont="1" applyFill="1" applyAlignment="1"/>
    <xf numFmtId="0" fontId="91" fillId="0" borderId="0" xfId="37" applyFont="1" applyFill="1"/>
    <xf numFmtId="2" fontId="83" fillId="0" borderId="0" xfId="36" applyNumberFormat="1" applyFont="1" applyFill="1" applyAlignment="1">
      <alignment horizontal="left"/>
    </xf>
    <xf numFmtId="172" fontId="53" fillId="0" borderId="0" xfId="37" applyNumberFormat="1" applyFont="1" applyFill="1" applyAlignment="1"/>
    <xf numFmtId="2" fontId="91" fillId="0" borderId="0" xfId="36" applyNumberFormat="1" applyFont="1" applyFill="1" applyAlignment="1">
      <alignment horizontal="left"/>
    </xf>
    <xf numFmtId="172" fontId="53" fillId="0" borderId="0" xfId="36" applyNumberFormat="1" applyFont="1" applyFill="1" applyAlignment="1"/>
    <xf numFmtId="171" fontId="39" fillId="0" borderId="0" xfId="36" applyNumberFormat="1" applyFont="1" applyFill="1" applyAlignment="1"/>
    <xf numFmtId="171" fontId="82" fillId="0" borderId="13" xfId="36" applyNumberFormat="1" applyFont="1" applyFill="1" applyBorder="1" applyAlignment="1">
      <alignment horizontal="right" vertical="center"/>
    </xf>
    <xf numFmtId="171" fontId="82" fillId="0" borderId="0" xfId="36" applyNumberFormat="1" applyFont="1" applyFill="1" applyBorder="1" applyAlignment="1">
      <alignment horizontal="right" vertical="center"/>
    </xf>
    <xf numFmtId="171" fontId="82" fillId="0" borderId="0" xfId="36" applyNumberFormat="1" applyFont="1" applyFill="1" applyAlignment="1">
      <alignment horizontal="right" vertical="center"/>
    </xf>
    <xf numFmtId="171" fontId="39" fillId="0" borderId="0" xfId="36" applyNumberFormat="1" applyFont="1" applyFill="1" applyAlignment="1">
      <alignment horizontal="right" vertical="center"/>
    </xf>
    <xf numFmtId="11" fontId="83" fillId="0" borderId="0" xfId="38" applyNumberFormat="1" applyFont="1" applyFill="1" applyAlignment="1">
      <alignment vertical="top"/>
    </xf>
    <xf numFmtId="0" fontId="39" fillId="0" borderId="0" xfId="38" applyFont="1" applyFill="1" applyBorder="1" applyAlignment="1">
      <alignment vertical="top"/>
    </xf>
    <xf numFmtId="49" fontId="82" fillId="0" borderId="33" xfId="38" applyNumberFormat="1" applyFont="1" applyFill="1" applyBorder="1"/>
    <xf numFmtId="0" fontId="82" fillId="0" borderId="35" xfId="38" applyFont="1" applyFill="1" applyBorder="1" applyAlignment="1">
      <alignment vertical="top"/>
    </xf>
    <xf numFmtId="0" fontId="82" fillId="0" borderId="35" xfId="36" applyFont="1" applyFill="1" applyBorder="1" applyAlignment="1">
      <alignment horizontal="right" vertical="top" wrapText="1"/>
    </xf>
    <xf numFmtId="2" fontId="82" fillId="0" borderId="35" xfId="36" applyNumberFormat="1" applyFont="1" applyFill="1" applyBorder="1" applyAlignment="1">
      <alignment horizontal="right" vertical="top"/>
    </xf>
    <xf numFmtId="4" fontId="82" fillId="0" borderId="0" xfId="36" applyNumberFormat="1" applyFont="1" applyFill="1" applyBorder="1" applyAlignment="1">
      <alignment vertical="top"/>
    </xf>
    <xf numFmtId="171" fontId="92" fillId="0" borderId="0" xfId="36" applyNumberFormat="1" applyFont="1" applyFill="1" applyBorder="1" applyAlignment="1" applyProtection="1">
      <alignment vertical="top"/>
      <protection locked="0"/>
    </xf>
    <xf numFmtId="4" fontId="83" fillId="0" borderId="0" xfId="36" applyNumberFormat="1" applyFont="1" applyFill="1" applyBorder="1" applyAlignment="1">
      <alignment vertical="top"/>
    </xf>
    <xf numFmtId="4" fontId="53" fillId="0" borderId="0" xfId="36" applyNumberFormat="1" applyFont="1" applyFill="1" applyBorder="1" applyAlignment="1">
      <alignment vertical="top"/>
    </xf>
    <xf numFmtId="49" fontId="39" fillId="0" borderId="0" xfId="36" applyNumberFormat="1" applyFont="1" applyAlignment="1">
      <alignment horizontal="right"/>
    </xf>
    <xf numFmtId="0" fontId="93" fillId="0" borderId="0" xfId="37" applyFont="1"/>
    <xf numFmtId="2" fontId="82" fillId="0" borderId="0" xfId="37" applyNumberFormat="1" applyFont="1" applyAlignment="1">
      <alignment horizontal="left"/>
    </xf>
    <xf numFmtId="4" fontId="53" fillId="0" borderId="0" xfId="37" applyNumberFormat="1" applyFont="1" applyAlignment="1"/>
    <xf numFmtId="0" fontId="83" fillId="0" borderId="0" xfId="36" applyFont="1" applyAlignment="1"/>
    <xf numFmtId="171" fontId="53" fillId="0" borderId="0" xfId="37" applyNumberFormat="1" applyFont="1" applyAlignment="1"/>
    <xf numFmtId="0" fontId="82" fillId="0" borderId="0" xfId="37" applyFont="1" applyFill="1"/>
    <xf numFmtId="0" fontId="53" fillId="0" borderId="0" xfId="38" applyFont="1" applyFill="1" applyAlignment="1">
      <alignment horizontal="center" vertical="top" wrapText="1"/>
    </xf>
    <xf numFmtId="0" fontId="38" fillId="0" borderId="0" xfId="37" applyNumberFormat="1" applyFont="1" applyAlignment="1">
      <alignment horizontal="center" vertical="top"/>
    </xf>
    <xf numFmtId="0" fontId="39" fillId="0" borderId="0" xfId="38" applyFont="1" applyFill="1" applyAlignment="1">
      <alignment horizontal="center" vertical="top" wrapText="1"/>
    </xf>
    <xf numFmtId="0" fontId="38" fillId="0" borderId="0" xfId="37" applyFont="1" applyAlignment="1">
      <alignment horizontal="center" vertical="top"/>
    </xf>
    <xf numFmtId="0" fontId="12" fillId="10" borderId="0" xfId="0" applyFont="1" applyFill="1" applyBorder="1"/>
    <xf numFmtId="0" fontId="12" fillId="10" borderId="0" xfId="0" applyFont="1" applyFill="1" applyBorder="1" applyAlignment="1">
      <alignment horizontal="center"/>
    </xf>
    <xf numFmtId="3" fontId="12" fillId="10" borderId="0" xfId="0" applyNumberFormat="1" applyFont="1" applyFill="1" applyBorder="1"/>
    <xf numFmtId="0" fontId="12" fillId="11" borderId="0" xfId="0" applyFont="1" applyFill="1" applyBorder="1"/>
    <xf numFmtId="0" fontId="12" fillId="11" borderId="0" xfId="0" applyFont="1" applyFill="1" applyBorder="1" applyAlignment="1">
      <alignment horizontal="center"/>
    </xf>
    <xf numFmtId="3" fontId="12" fillId="11" borderId="0" xfId="0" applyNumberFormat="1" applyFont="1" applyFill="1" applyBorder="1"/>
    <xf numFmtId="8" fontId="12" fillId="11" borderId="5" xfId="0" applyNumberFormat="1" applyFont="1" applyFill="1" applyBorder="1" applyAlignment="1">
      <alignment horizontal="right"/>
    </xf>
    <xf numFmtId="3" fontId="12" fillId="11" borderId="0" xfId="0" applyNumberFormat="1" applyFont="1" applyFill="1" applyBorder="1" applyAlignment="1">
      <alignment horizontal="center"/>
    </xf>
    <xf numFmtId="0" fontId="12" fillId="11" borderId="2" xfId="0" applyFont="1" applyFill="1" applyBorder="1"/>
    <xf numFmtId="0" fontId="12" fillId="11" borderId="2" xfId="0" applyFont="1" applyFill="1" applyBorder="1" applyAlignment="1">
      <alignment horizontal="center"/>
    </xf>
    <xf numFmtId="3" fontId="12" fillId="11" borderId="2" xfId="0" applyNumberFormat="1" applyFont="1" applyFill="1" applyBorder="1"/>
    <xf numFmtId="8" fontId="12" fillId="11" borderId="7" xfId="0" applyNumberFormat="1" applyFont="1" applyFill="1" applyBorder="1" applyAlignment="1">
      <alignment horizontal="right"/>
    </xf>
    <xf numFmtId="0" fontId="12" fillId="12" borderId="0" xfId="0" applyFont="1" applyFill="1" applyBorder="1"/>
    <xf numFmtId="0" fontId="12" fillId="12" borderId="0" xfId="0" applyFont="1" applyFill="1" applyBorder="1" applyAlignment="1">
      <alignment horizontal="center"/>
    </xf>
    <xf numFmtId="3" fontId="12" fillId="12" borderId="0" xfId="0" applyNumberFormat="1" applyFont="1" applyFill="1" applyBorder="1"/>
    <xf numFmtId="8" fontId="12" fillId="12" borderId="3" xfId="0" applyNumberFormat="1" applyFont="1" applyFill="1" applyBorder="1" applyAlignment="1">
      <alignment horizontal="right"/>
    </xf>
    <xf numFmtId="8" fontId="12" fillId="10" borderId="3" xfId="0" applyNumberFormat="1" applyFont="1" applyFill="1" applyBorder="1" applyAlignment="1">
      <alignment horizontal="right"/>
    </xf>
    <xf numFmtId="0" fontId="12" fillId="13" borderId="0" xfId="0" applyFont="1" applyFill="1" applyBorder="1"/>
    <xf numFmtId="0" fontId="12" fillId="13" borderId="0" xfId="0" applyFont="1" applyFill="1" applyBorder="1" applyAlignment="1">
      <alignment horizontal="center"/>
    </xf>
    <xf numFmtId="3" fontId="12" fillId="13" borderId="0" xfId="0" applyNumberFormat="1" applyFont="1" applyFill="1" applyBorder="1"/>
    <xf numFmtId="8" fontId="12" fillId="13" borderId="3" xfId="0" applyNumberFormat="1" applyFont="1" applyFill="1" applyBorder="1" applyAlignment="1">
      <alignment horizontal="right"/>
    </xf>
    <xf numFmtId="0" fontId="12" fillId="7" borderId="0" xfId="0" applyFont="1" applyFill="1" applyBorder="1"/>
    <xf numFmtId="0" fontId="12" fillId="7" borderId="0" xfId="0" applyFont="1" applyFill="1" applyBorder="1" applyAlignment="1">
      <alignment horizontal="center"/>
    </xf>
    <xf numFmtId="3" fontId="12" fillId="7" borderId="0" xfId="0" applyNumberFormat="1" applyFont="1" applyFill="1" applyBorder="1"/>
    <xf numFmtId="8" fontId="12" fillId="7" borderId="3" xfId="0" applyNumberFormat="1" applyFont="1" applyFill="1" applyBorder="1" applyAlignment="1">
      <alignment horizontal="right"/>
    </xf>
    <xf numFmtId="0" fontId="12" fillId="14" borderId="0" xfId="0" applyFont="1" applyFill="1" applyBorder="1"/>
    <xf numFmtId="0" fontId="12" fillId="14" borderId="0" xfId="0" applyFont="1" applyFill="1" applyBorder="1" applyAlignment="1">
      <alignment horizontal="center"/>
    </xf>
    <xf numFmtId="3" fontId="12" fillId="14" borderId="0" xfId="0" applyNumberFormat="1" applyFont="1" applyFill="1" applyBorder="1"/>
    <xf numFmtId="8" fontId="12" fillId="14" borderId="3" xfId="0" applyNumberFormat="1" applyFont="1" applyFill="1" applyBorder="1" applyAlignment="1">
      <alignment horizontal="right"/>
    </xf>
    <xf numFmtId="0" fontId="94" fillId="0" borderId="0" xfId="0" applyFont="1"/>
    <xf numFmtId="3" fontId="22" fillId="0" borderId="0" xfId="0" applyNumberFormat="1" applyFont="1" applyAlignment="1">
      <alignment vertical="center"/>
    </xf>
    <xf numFmtId="0" fontId="22" fillId="0" borderId="0" xfId="0" applyFont="1" applyAlignment="1">
      <alignment vertical="center"/>
    </xf>
    <xf numFmtId="0" fontId="95" fillId="0" borderId="0" xfId="0" applyFont="1"/>
    <xf numFmtId="0" fontId="85" fillId="0" borderId="0" xfId="0" applyFont="1"/>
    <xf numFmtId="0" fontId="96" fillId="0" borderId="0" xfId="0" applyFont="1" applyAlignment="1">
      <alignment horizontal="left"/>
    </xf>
    <xf numFmtId="0" fontId="70" fillId="0" borderId="0" xfId="0" applyFont="1"/>
    <xf numFmtId="0" fontId="22" fillId="0" borderId="0" xfId="0" applyFont="1" applyAlignment="1">
      <alignment horizontal="left"/>
    </xf>
    <xf numFmtId="0" fontId="97" fillId="0" borderId="0" xfId="0" applyFont="1" applyAlignment="1">
      <alignment vertical="center"/>
    </xf>
    <xf numFmtId="0" fontId="97" fillId="0" borderId="0" xfId="0" applyFont="1"/>
    <xf numFmtId="3" fontId="70" fillId="0" borderId="0" xfId="0" applyNumberFormat="1" applyFont="1" applyAlignment="1">
      <alignment vertical="center"/>
    </xf>
    <xf numFmtId="0" fontId="11" fillId="0" borderId="0" xfId="0" applyFont="1"/>
    <xf numFmtId="0" fontId="97" fillId="0" borderId="0" xfId="0" applyFont="1" applyAlignment="1">
      <alignment horizontal="center"/>
    </xf>
    <xf numFmtId="3" fontId="97" fillId="0" borderId="0" xfId="0" applyNumberFormat="1" applyFont="1"/>
    <xf numFmtId="0" fontId="98" fillId="0" borderId="0" xfId="0" applyFont="1"/>
    <xf numFmtId="3" fontId="99" fillId="2" borderId="0" xfId="0" applyNumberFormat="1" applyFont="1" applyFill="1" applyAlignment="1">
      <alignment horizontal="left"/>
    </xf>
    <xf numFmtId="0" fontId="100" fillId="2" borderId="0" xfId="0" applyFont="1" applyFill="1"/>
    <xf numFmtId="0" fontId="98" fillId="0" borderId="0" xfId="0" applyFont="1" applyAlignment="1">
      <alignment horizontal="center"/>
    </xf>
    <xf numFmtId="3" fontId="98" fillId="0" borderId="0" xfId="0" applyNumberFormat="1" applyFont="1"/>
    <xf numFmtId="0" fontId="101" fillId="2" borderId="0" xfId="0" applyFont="1" applyFill="1"/>
    <xf numFmtId="0" fontId="22" fillId="0" borderId="0" xfId="0" applyFont="1" applyAlignment="1">
      <alignment horizontal="center"/>
    </xf>
    <xf numFmtId="3" fontId="22" fillId="0" borderId="0" xfId="0" applyNumberFormat="1" applyFont="1"/>
    <xf numFmtId="4" fontId="99" fillId="2" borderId="0" xfId="0" applyNumberFormat="1" applyFont="1" applyFill="1" applyAlignment="1">
      <alignment horizontal="center"/>
    </xf>
    <xf numFmtId="4" fontId="97" fillId="2" borderId="0" xfId="0" applyNumberFormat="1" applyFont="1" applyFill="1" applyAlignment="1">
      <alignment horizontal="right"/>
    </xf>
    <xf numFmtId="0" fontId="70" fillId="0" borderId="0" xfId="0" applyFont="1" applyAlignment="1">
      <alignment horizontal="right"/>
    </xf>
    <xf numFmtId="4" fontId="22" fillId="2" borderId="0" xfId="43" applyNumberFormat="1" applyFont="1" applyFill="1" applyAlignment="1">
      <alignment horizontal="right"/>
    </xf>
    <xf numFmtId="0" fontId="22" fillId="0" borderId="3" xfId="20" applyFont="1" applyBorder="1"/>
    <xf numFmtId="8" fontId="22" fillId="0" borderId="5" xfId="0" applyNumberFormat="1" applyFont="1" applyBorder="1" applyAlignment="1">
      <alignment horizontal="right"/>
    </xf>
    <xf numFmtId="0" fontId="102" fillId="0" borderId="0" xfId="0" applyFont="1"/>
    <xf numFmtId="165" fontId="22" fillId="0" borderId="3" xfId="0" applyNumberFormat="1" applyFont="1" applyBorder="1" applyAlignment="1">
      <alignment horizontal="right"/>
    </xf>
    <xf numFmtId="0" fontId="22" fillId="0" borderId="2" xfId="0" applyFont="1" applyBorder="1"/>
    <xf numFmtId="0" fontId="22" fillId="0" borderId="2" xfId="0" applyFont="1" applyBorder="1" applyAlignment="1">
      <alignment horizontal="center"/>
    </xf>
    <xf numFmtId="3" fontId="22" fillId="0" borderId="2" xfId="0" applyNumberFormat="1" applyFont="1" applyBorder="1"/>
    <xf numFmtId="3" fontId="22" fillId="0" borderId="4" xfId="0" applyNumberFormat="1" applyFont="1" applyBorder="1"/>
    <xf numFmtId="8" fontId="22" fillId="0" borderId="6" xfId="0" applyNumberFormat="1" applyFont="1" applyBorder="1" applyAlignment="1">
      <alignment horizontal="right"/>
    </xf>
    <xf numFmtId="0" fontId="70" fillId="0" borderId="0" xfId="0" applyFont="1" applyAlignment="1">
      <alignment horizontal="center"/>
    </xf>
    <xf numFmtId="3" fontId="70" fillId="0" borderId="0" xfId="0" applyNumberFormat="1" applyFont="1"/>
    <xf numFmtId="0" fontId="103" fillId="0" borderId="0" xfId="0" applyFont="1"/>
    <xf numFmtId="0" fontId="103" fillId="0" borderId="0" xfId="0" applyFont="1" applyAlignment="1">
      <alignment horizontal="center"/>
    </xf>
    <xf numFmtId="3" fontId="103" fillId="0" borderId="0" xfId="0" applyNumberFormat="1" applyFont="1"/>
    <xf numFmtId="0" fontId="104" fillId="0" borderId="0" xfId="0" applyFont="1"/>
    <xf numFmtId="0" fontId="104" fillId="0" borderId="0" xfId="0" applyFont="1" applyAlignment="1">
      <alignment horizontal="center"/>
    </xf>
    <xf numFmtId="17" fontId="24" fillId="0" borderId="0" xfId="0" applyNumberFormat="1" applyFont="1"/>
    <xf numFmtId="0" fontId="105" fillId="0" borderId="0" xfId="0" applyFont="1"/>
    <xf numFmtId="3" fontId="105" fillId="0" borderId="0" xfId="0" applyNumberFormat="1" applyFont="1"/>
    <xf numFmtId="0" fontId="29" fillId="0" borderId="9" xfId="0" applyFont="1" applyBorder="1" applyAlignment="1">
      <alignment horizontal="center" vertical="center"/>
    </xf>
    <xf numFmtId="0" fontId="29" fillId="0" borderId="10" xfId="0" applyFont="1" applyBorder="1" applyAlignment="1">
      <alignment horizontal="center" vertical="center"/>
    </xf>
    <xf numFmtId="3" fontId="29" fillId="0" borderId="10" xfId="0" applyNumberFormat="1" applyFont="1" applyBorder="1" applyAlignment="1">
      <alignment horizontal="center" vertical="center"/>
    </xf>
    <xf numFmtId="3" fontId="29" fillId="0" borderId="10" xfId="0" applyNumberFormat="1" applyFont="1" applyBorder="1" applyAlignment="1">
      <alignment horizontal="center"/>
    </xf>
    <xf numFmtId="3" fontId="29" fillId="0" borderId="11" xfId="0" applyNumberFormat="1" applyFont="1" applyBorder="1" applyAlignment="1">
      <alignment horizontal="center" vertical="center"/>
    </xf>
    <xf numFmtId="0" fontId="29" fillId="0" borderId="0" xfId="0" applyFont="1" applyAlignment="1">
      <alignment horizontal="center" vertical="center"/>
    </xf>
    <xf numFmtId="0" fontId="31" fillId="0" borderId="0" xfId="0" applyFont="1"/>
    <xf numFmtId="0" fontId="30" fillId="0" borderId="0" xfId="0" applyFont="1"/>
    <xf numFmtId="49" fontId="29" fillId="0" borderId="24" xfId="28" applyNumberFormat="1" applyFont="1" applyBorder="1" applyAlignment="1">
      <alignment horizontal="center"/>
    </xf>
    <xf numFmtId="165" fontId="29" fillId="0" borderId="16" xfId="0" applyNumberFormat="1" applyFont="1" applyBorder="1" applyAlignment="1">
      <alignment horizontal="center"/>
    </xf>
    <xf numFmtId="167" fontId="29" fillId="0" borderId="16" xfId="0" applyNumberFormat="1" applyFont="1" applyBorder="1" applyAlignment="1">
      <alignment horizontal="center"/>
    </xf>
    <xf numFmtId="0" fontId="35" fillId="0" borderId="0" xfId="0" applyFont="1"/>
    <xf numFmtId="0" fontId="31" fillId="3" borderId="10" xfId="0" applyFont="1" applyFill="1" applyBorder="1"/>
    <xf numFmtId="0" fontId="29" fillId="4" borderId="27" xfId="0" applyFont="1" applyFill="1" applyBorder="1" applyAlignment="1">
      <alignment horizontal="center"/>
    </xf>
    <xf numFmtId="0" fontId="30" fillId="4" borderId="29" xfId="0" applyFont="1" applyFill="1" applyBorder="1" applyAlignment="1">
      <alignment wrapText="1"/>
    </xf>
    <xf numFmtId="0" fontId="29" fillId="4" borderId="29" xfId="0" applyFont="1" applyFill="1" applyBorder="1" applyAlignment="1">
      <alignment horizontal="center"/>
    </xf>
    <xf numFmtId="165" fontId="29" fillId="4" borderId="29" xfId="0" applyNumberFormat="1" applyFont="1" applyFill="1" applyBorder="1"/>
    <xf numFmtId="166" fontId="29" fillId="4" borderId="29" xfId="0" applyNumberFormat="1" applyFont="1" applyFill="1" applyBorder="1" applyAlignment="1">
      <alignment horizontal="center"/>
    </xf>
    <xf numFmtId="166" fontId="29" fillId="4" borderId="39" xfId="0" applyNumberFormat="1" applyFont="1" applyFill="1" applyBorder="1"/>
    <xf numFmtId="0" fontId="33" fillId="0" borderId="20" xfId="0" applyFont="1" applyBorder="1" applyAlignment="1">
      <alignment horizontal="right"/>
    </xf>
    <xf numFmtId="0" fontId="29" fillId="0" borderId="0" xfId="0" applyFont="1" applyAlignment="1">
      <alignment horizontal="center"/>
    </xf>
    <xf numFmtId="3" fontId="29" fillId="0" borderId="0" xfId="0" applyNumberFormat="1" applyFont="1"/>
    <xf numFmtId="3" fontId="29" fillId="0" borderId="0" xfId="0" applyNumberFormat="1" applyFont="1" applyAlignment="1">
      <alignment horizontal="center"/>
    </xf>
    <xf numFmtId="0" fontId="12" fillId="15" borderId="0" xfId="0" applyFont="1" applyFill="1" applyBorder="1"/>
    <xf numFmtId="0" fontId="12" fillId="15" borderId="0" xfId="0" applyFont="1" applyFill="1" applyBorder="1" applyAlignment="1">
      <alignment horizontal="center"/>
    </xf>
    <xf numFmtId="3" fontId="12" fillId="15" borderId="0" xfId="0" applyNumberFormat="1" applyFont="1" applyFill="1" applyBorder="1"/>
    <xf numFmtId="8" fontId="12" fillId="15" borderId="3" xfId="0" applyNumberFormat="1" applyFont="1" applyFill="1" applyBorder="1" applyAlignment="1">
      <alignment horizontal="right"/>
    </xf>
    <xf numFmtId="2" fontId="48" fillId="0" borderId="0" xfId="30" applyNumberFormat="1" applyFont="1" applyFill="1" applyAlignment="1">
      <alignment horizontal="right"/>
    </xf>
    <xf numFmtId="4" fontId="52" fillId="0" borderId="0" xfId="30" applyNumberFormat="1" applyFont="1" applyFill="1" applyAlignment="1"/>
    <xf numFmtId="0" fontId="78" fillId="9" borderId="0" xfId="32" applyFont="1" applyFill="1" applyAlignment="1">
      <alignment horizontal="center" vertical="top" wrapText="1" shrinkToFit="1"/>
    </xf>
  </cellXfs>
  <cellStyles count="44">
    <cellStyle name="Comma 2" xfId="1"/>
    <cellStyle name="Comma 3" xfId="2"/>
    <cellStyle name="Comma0" xfId="3"/>
    <cellStyle name="Comma0 2" xfId="4"/>
    <cellStyle name="Comma0 2 2" xfId="24"/>
    <cellStyle name="Currency0" xfId="5"/>
    <cellStyle name="Currency0 2" xfId="6"/>
    <cellStyle name="Currency0 2 2" xfId="25"/>
    <cellStyle name="Date" xfId="7"/>
    <cellStyle name="Date 2" xfId="8"/>
    <cellStyle name="Date 2 2" xfId="26"/>
    <cellStyle name="Excel Built-in Normal" xfId="9"/>
    <cellStyle name="Fixed" xfId="10"/>
    <cellStyle name="Fixed 2" xfId="11"/>
    <cellStyle name="Fixed 2 2" xfId="27"/>
    <cellStyle name="Heading 1 2" xfId="12"/>
    <cellStyle name="Heading 2 2" xfId="13"/>
    <cellStyle name="naslov2" xfId="38"/>
    <cellStyle name="Navadno" xfId="0" builtinId="0"/>
    <cellStyle name="Navadno 2" xfId="23"/>
    <cellStyle name="Navadno 2 2" xfId="35"/>
    <cellStyle name="Navadno 3" xfId="14"/>
    <cellStyle name="Navadno 4" xfId="15"/>
    <cellStyle name="Navadno 5" xfId="30"/>
    <cellStyle name="Navadno 6" xfId="32"/>
    <cellStyle name="Navadno 7" xfId="37"/>
    <cellStyle name="Navadno_449-99" xfId="31"/>
    <cellStyle name="Navadno_Jerancic_POPIS_KANALIZACIJA" xfId="36"/>
    <cellStyle name="Navadno_Tuje storitve" xfId="39"/>
    <cellStyle name="Normal 2" xfId="16"/>
    <cellStyle name="Normal 3" xfId="17"/>
    <cellStyle name="Normal 4" xfId="18"/>
    <cellStyle name="Normal 4 2" xfId="28"/>
    <cellStyle name="Normal 4 3" xfId="34"/>
    <cellStyle name="Normal_A .  C . JAS.-V" xfId="19"/>
    <cellStyle name="Normal_A .  C . JAS.-V 2" xfId="43"/>
    <cellStyle name="Normal_I-BREZOV" xfId="41"/>
    <cellStyle name="Normal_II. REK PRIK" xfId="20"/>
    <cellStyle name="Total 2" xfId="21"/>
    <cellStyle name="Total 2 2" xfId="29"/>
    <cellStyle name="Valuta 2" xfId="33"/>
    <cellStyle name="Valuta 3" xfId="40"/>
    <cellStyle name="Vejica 2" xfId="22"/>
    <cellStyle name="Vejica 3"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showGridLines="0" tabSelected="1" showWhiteSpace="0" view="pageBreakPreview" zoomScaleNormal="100" zoomScaleSheetLayoutView="100" workbookViewId="0">
      <selection activeCell="H49" sqref="H49:J49"/>
    </sheetView>
  </sheetViews>
  <sheetFormatPr defaultColWidth="8.75" defaultRowHeight="17.25" customHeight="1"/>
  <cols>
    <col min="1" max="1" width="8.75" style="1" customWidth="1"/>
    <col min="2" max="2" width="11.375" style="2" customWidth="1"/>
    <col min="3" max="4" width="8.75" style="8" customWidth="1"/>
    <col min="5" max="5" width="9.75" style="8" customWidth="1"/>
    <col min="6" max="6" width="3.375" style="1" customWidth="1"/>
    <col min="7" max="7" width="17.5" style="1" customWidth="1"/>
    <col min="8" max="8" width="18.875" style="1" customWidth="1"/>
    <col min="9" max="9" width="6.25" style="1" customWidth="1"/>
    <col min="10" max="15" width="8.75" style="1" customWidth="1"/>
    <col min="16" max="16" width="19" style="1" bestFit="1" customWidth="1"/>
    <col min="17" max="16384" width="8.75" style="1"/>
  </cols>
  <sheetData>
    <row r="1" spans="1:8" s="4" customFormat="1" ht="17.25" customHeight="1">
      <c r="A1" s="40"/>
      <c r="B1" s="47"/>
      <c r="C1" s="46"/>
      <c r="D1" s="29"/>
      <c r="E1" s="28"/>
      <c r="F1" s="17"/>
      <c r="G1" s="32"/>
    </row>
    <row r="2" spans="1:8" s="4" customFormat="1" ht="17.25" customHeight="1">
      <c r="A2" s="40"/>
      <c r="B2" s="47"/>
      <c r="C2" s="29"/>
      <c r="D2" s="29"/>
      <c r="E2" s="28"/>
      <c r="F2" s="17"/>
      <c r="G2" s="32"/>
    </row>
    <row r="3" spans="1:8" s="4" customFormat="1" ht="17.25" customHeight="1">
      <c r="A3" s="45"/>
      <c r="B3" s="47"/>
      <c r="C3" s="46"/>
      <c r="D3" s="29"/>
      <c r="E3" s="28"/>
      <c r="F3" s="17"/>
      <c r="G3" s="32"/>
    </row>
    <row r="4" spans="1:8" s="4" customFormat="1" ht="17.25" customHeight="1">
      <c r="A4" s="40"/>
      <c r="B4" s="47"/>
      <c r="C4" s="46"/>
      <c r="D4" s="29"/>
      <c r="E4" s="28"/>
      <c r="F4" s="17"/>
      <c r="G4" s="32"/>
    </row>
    <row r="5" spans="1:8" s="4" customFormat="1" ht="17.25" customHeight="1">
      <c r="A5" s="68" t="s">
        <v>140</v>
      </c>
      <c r="B5" s="193"/>
      <c r="C5" s="193"/>
      <c r="D5" s="29"/>
      <c r="E5" s="28"/>
      <c r="F5" s="194"/>
      <c r="G5" s="32"/>
    </row>
    <row r="6" spans="1:8" s="4" customFormat="1" ht="17.25" customHeight="1">
      <c r="A6" s="41"/>
      <c r="B6" s="193"/>
      <c r="C6" s="29"/>
      <c r="D6" s="193"/>
      <c r="E6" s="27"/>
      <c r="F6" s="194"/>
      <c r="G6" s="32"/>
    </row>
    <row r="7" spans="1:8" s="4" customFormat="1" ht="17.25" customHeight="1">
      <c r="A7" s="30"/>
      <c r="B7" s="193"/>
      <c r="C7" s="37"/>
      <c r="D7" s="42"/>
      <c r="E7" s="27"/>
      <c r="F7" s="194"/>
      <c r="G7" s="32"/>
    </row>
    <row r="8" spans="1:8" s="4" customFormat="1" ht="18">
      <c r="A8" s="33" t="s">
        <v>188</v>
      </c>
      <c r="B8" s="193"/>
      <c r="C8" s="37"/>
      <c r="D8" s="42"/>
      <c r="E8" s="27"/>
      <c r="F8" s="194"/>
      <c r="G8" s="32"/>
    </row>
    <row r="9" spans="1:8" ht="23.25">
      <c r="A9" s="33"/>
      <c r="B9" s="34"/>
      <c r="C9" s="15"/>
      <c r="D9" s="15"/>
      <c r="E9" s="15"/>
      <c r="F9" s="19"/>
      <c r="G9" s="58"/>
      <c r="H9" s="60"/>
    </row>
    <row r="10" spans="1:8" ht="17.25" customHeight="1">
      <c r="A10" s="33"/>
      <c r="F10" s="19"/>
      <c r="G10" s="58"/>
      <c r="H10" s="60"/>
    </row>
    <row r="11" spans="1:8" ht="17.25" customHeight="1">
      <c r="A11" s="33"/>
      <c r="B11" s="34"/>
      <c r="C11" s="15"/>
      <c r="D11" s="15"/>
      <c r="E11" s="15"/>
      <c r="F11" s="19"/>
      <c r="G11" s="58"/>
      <c r="H11" s="60"/>
    </row>
    <row r="12" spans="1:8" ht="17.25" customHeight="1">
      <c r="A12" s="19"/>
      <c r="B12" s="20"/>
      <c r="C12" s="21"/>
      <c r="D12" s="21"/>
      <c r="E12" s="21"/>
      <c r="F12" s="19"/>
      <c r="G12" s="58" t="s">
        <v>18</v>
      </c>
      <c r="H12" s="59"/>
    </row>
    <row r="13" spans="1:8" s="12" customFormat="1" ht="17.25" customHeight="1">
      <c r="A13" s="33"/>
      <c r="B13"/>
      <c r="C13"/>
      <c r="D13"/>
      <c r="E13"/>
      <c r="F13" s="33"/>
      <c r="G13" s="58" t="s">
        <v>18</v>
      </c>
      <c r="H13" s="60"/>
    </row>
    <row r="14" spans="1:8" s="12" customFormat="1" ht="17.25" customHeight="1">
      <c r="A14" s="22"/>
      <c r="B14" s="22" t="s">
        <v>4</v>
      </c>
      <c r="C14" s="23"/>
      <c r="D14" s="25"/>
      <c r="E14" s="25"/>
      <c r="F14" s="25"/>
      <c r="G14" s="22"/>
      <c r="H14" s="22"/>
    </row>
    <row r="15" spans="1:8" s="12" customFormat="1" ht="17.25" customHeight="1">
      <c r="A15" s="22"/>
      <c r="B15" s="22"/>
      <c r="C15" s="23"/>
      <c r="D15" s="25"/>
      <c r="E15" s="25"/>
      <c r="F15" s="25"/>
      <c r="G15" s="22"/>
      <c r="H15" s="63"/>
    </row>
    <row r="16" spans="1:8" s="12" customFormat="1" ht="17.25" customHeight="1">
      <c r="A16" s="22"/>
      <c r="B16" s="22"/>
      <c r="C16" s="23"/>
      <c r="D16" s="25"/>
      <c r="E16" s="25"/>
      <c r="F16" s="31" t="s">
        <v>18</v>
      </c>
      <c r="G16" s="25"/>
      <c r="H16" s="65"/>
    </row>
    <row r="17" spans="1:16" s="11" customFormat="1" ht="17.25" customHeight="1">
      <c r="A17" s="22"/>
      <c r="B17" s="22"/>
      <c r="C17" s="23"/>
      <c r="D17" s="25"/>
      <c r="E17" s="25"/>
      <c r="G17" s="51" t="s">
        <v>18</v>
      </c>
      <c r="H17" s="66" t="s">
        <v>19</v>
      </c>
    </row>
    <row r="18" spans="1:16" s="11" customFormat="1" ht="17.25" customHeight="1">
      <c r="A18" s="22"/>
      <c r="B18" s="22"/>
      <c r="C18" s="23"/>
      <c r="D18" s="25"/>
      <c r="E18" s="25"/>
      <c r="F18" s="25"/>
      <c r="G18" s="25"/>
      <c r="H18" s="48"/>
    </row>
    <row r="19" spans="1:16" s="13" customFormat="1" ht="17.25" customHeight="1">
      <c r="A19" s="32"/>
      <c r="B19" s="716" t="s">
        <v>5</v>
      </c>
      <c r="C19" s="717"/>
      <c r="D19" s="718"/>
      <c r="E19" s="718"/>
      <c r="F19" s="718"/>
      <c r="G19" s="718"/>
      <c r="H19" s="719">
        <f>' predračun cesta'!F30</f>
        <v>31500</v>
      </c>
    </row>
    <row r="20" spans="1:16" s="13" customFormat="1" ht="17.25" customHeight="1">
      <c r="A20" s="32"/>
      <c r="B20" s="716" t="s">
        <v>178</v>
      </c>
      <c r="C20" s="717"/>
      <c r="D20" s="720"/>
      <c r="E20" s="720"/>
      <c r="F20" s="720"/>
      <c r="G20" s="720"/>
      <c r="H20" s="719">
        <f>' predračun cesta'!F60</f>
        <v>0</v>
      </c>
    </row>
    <row r="21" spans="1:16" s="13" customFormat="1" ht="17.25" customHeight="1">
      <c r="A21" s="32"/>
      <c r="B21" s="716" t="s">
        <v>6</v>
      </c>
      <c r="C21" s="717"/>
      <c r="D21" s="718"/>
      <c r="E21" s="718"/>
      <c r="F21" s="718"/>
      <c r="G21" s="718"/>
      <c r="H21" s="719">
        <f>' predračun cesta'!F89</f>
        <v>0</v>
      </c>
      <c r="P21" s="80"/>
    </row>
    <row r="22" spans="1:16" s="13" customFormat="1" ht="17.25" customHeight="1">
      <c r="A22" s="32"/>
      <c r="B22" s="716" t="s">
        <v>30</v>
      </c>
      <c r="C22" s="717"/>
      <c r="D22" s="718"/>
      <c r="E22" s="718"/>
      <c r="F22" s="718"/>
      <c r="G22" s="718"/>
      <c r="H22" s="719">
        <f>' predračun cesta'!F129</f>
        <v>0</v>
      </c>
    </row>
    <row r="23" spans="1:16" s="13" customFormat="1" ht="17.25" customHeight="1">
      <c r="A23" s="32"/>
      <c r="B23" s="716" t="s">
        <v>177</v>
      </c>
      <c r="C23" s="717"/>
      <c r="D23" s="718"/>
      <c r="E23" s="718"/>
      <c r="F23" s="718"/>
      <c r="G23" s="718"/>
      <c r="H23" s="719">
        <f>' predračun cesta'!F156</f>
        <v>0</v>
      </c>
    </row>
    <row r="24" spans="1:16" s="13" customFormat="1" ht="17.25" customHeight="1">
      <c r="A24" s="32"/>
      <c r="B24" s="721" t="s">
        <v>44</v>
      </c>
      <c r="C24" s="722"/>
      <c r="D24" s="722"/>
      <c r="E24" s="722"/>
      <c r="F24" s="722"/>
      <c r="G24" s="723"/>
      <c r="H24" s="724">
        <f>' predračun cesta'!F166</f>
        <v>3375</v>
      </c>
    </row>
    <row r="25" spans="1:16" s="13" customFormat="1" ht="17.25" customHeight="1">
      <c r="A25" s="32"/>
      <c r="B25" s="810" t="s">
        <v>729</v>
      </c>
      <c r="C25" s="811"/>
      <c r="D25" s="811"/>
      <c r="E25" s="811"/>
      <c r="F25" s="811"/>
      <c r="G25" s="812"/>
      <c r="H25" s="813">
        <f>'rekapitulacija objekti'!H24</f>
        <v>0</v>
      </c>
    </row>
    <row r="26" spans="1:16" s="13" customFormat="1" ht="17.25" customHeight="1">
      <c r="A26" s="32"/>
      <c r="B26" s="725" t="s">
        <v>716</v>
      </c>
      <c r="C26" s="726"/>
      <c r="D26" s="726"/>
      <c r="E26" s="726"/>
      <c r="F26" s="726"/>
      <c r="G26" s="727"/>
      <c r="H26" s="728">
        <f>Kanalizacija!F8</f>
        <v>4950</v>
      </c>
    </row>
    <row r="27" spans="1:16" s="13" customFormat="1" ht="17.25" customHeight="1">
      <c r="A27" s="32"/>
      <c r="B27" s="730" t="s">
        <v>717</v>
      </c>
      <c r="C27" s="731"/>
      <c r="D27" s="731"/>
      <c r="E27" s="731"/>
      <c r="F27" s="731"/>
      <c r="G27" s="732"/>
      <c r="H27" s="733">
        <f>'vodovod sekundarni obnova'!F24</f>
        <v>675</v>
      </c>
    </row>
    <row r="28" spans="1:16" s="13" customFormat="1" ht="17.25" customHeight="1">
      <c r="A28" s="32"/>
      <c r="B28" s="734" t="s">
        <v>718</v>
      </c>
      <c r="C28" s="735"/>
      <c r="D28" s="735"/>
      <c r="E28" s="735"/>
      <c r="F28" s="735"/>
      <c r="G28" s="736"/>
      <c r="H28" s="737">
        <f>'CR '!H17</f>
        <v>3330</v>
      </c>
    </row>
    <row r="29" spans="1:16" s="13" customFormat="1" ht="17.25" customHeight="1">
      <c r="A29" s="32"/>
      <c r="B29" s="738" t="s">
        <v>719</v>
      </c>
      <c r="C29" s="739"/>
      <c r="D29" s="739"/>
      <c r="E29" s="739"/>
      <c r="F29" s="739"/>
      <c r="G29" s="740"/>
      <c r="H29" s="741">
        <f>'ZAŠČITA EE VODOV'!F11</f>
        <v>0</v>
      </c>
    </row>
    <row r="30" spans="1:16" s="13" customFormat="1" ht="17.25" customHeight="1">
      <c r="A30" s="32"/>
      <c r="B30" s="713" t="s">
        <v>720</v>
      </c>
      <c r="C30" s="714"/>
      <c r="D30" s="714"/>
      <c r="E30" s="714"/>
      <c r="F30" s="714"/>
      <c r="G30" s="715"/>
      <c r="H30" s="729">
        <f>TKO!H10</f>
        <v>1395</v>
      </c>
    </row>
    <row r="31" spans="1:16" s="13" customFormat="1" ht="17.25" customHeight="1">
      <c r="A31" s="32"/>
      <c r="B31" s="22"/>
      <c r="C31" s="23"/>
      <c r="D31" s="23"/>
      <c r="E31" s="23"/>
      <c r="F31" s="23"/>
      <c r="G31" s="25"/>
      <c r="H31" s="56"/>
    </row>
    <row r="32" spans="1:16" s="13" customFormat="1" ht="17.25" customHeight="1" thickBot="1">
      <c r="A32" s="37"/>
      <c r="B32" s="43" t="s">
        <v>20</v>
      </c>
      <c r="C32" s="44"/>
      <c r="D32" s="50"/>
      <c r="E32" s="50"/>
      <c r="F32" s="50"/>
      <c r="G32" s="52"/>
      <c r="H32" s="76">
        <f>SUM(H19:H31)</f>
        <v>45225</v>
      </c>
    </row>
    <row r="33" spans="1:16" ht="17.25" customHeight="1" thickTop="1">
      <c r="A33" s="22"/>
      <c r="B33" s="37"/>
      <c r="C33" s="38"/>
      <c r="D33" s="39"/>
      <c r="E33" s="39"/>
      <c r="F33" s="39"/>
      <c r="G33" s="37"/>
      <c r="H33" s="37"/>
      <c r="P33" s="81"/>
    </row>
    <row r="34" spans="1:16" s="13" customFormat="1" ht="17.25" customHeight="1" thickBot="1">
      <c r="A34" s="37"/>
      <c r="B34" s="43" t="s">
        <v>105</v>
      </c>
      <c r="C34" s="44"/>
      <c r="D34" s="50"/>
      <c r="E34" s="50"/>
      <c r="F34" s="50"/>
      <c r="G34" s="52"/>
      <c r="H34" s="76">
        <f>H32*0.1</f>
        <v>4522.5</v>
      </c>
    </row>
    <row r="35" spans="1:16" ht="17.25" customHeight="1" thickTop="1">
      <c r="A35" s="33"/>
      <c r="B35" s="37"/>
      <c r="C35" s="38"/>
      <c r="D35" s="39"/>
      <c r="E35" s="39"/>
      <c r="F35" s="39"/>
      <c r="G35" s="37"/>
      <c r="H35" s="61"/>
    </row>
    <row r="36" spans="1:16" s="13" customFormat="1" ht="17.25" customHeight="1" thickBot="1">
      <c r="A36" s="37"/>
      <c r="B36" s="43" t="s">
        <v>21</v>
      </c>
      <c r="C36" s="44"/>
      <c r="D36" s="50"/>
      <c r="E36" s="50"/>
      <c r="F36" s="50"/>
      <c r="G36" s="52"/>
      <c r="H36" s="76">
        <f>H32+H34</f>
        <v>49747.5</v>
      </c>
    </row>
    <row r="37" spans="1:16" ht="17.25" customHeight="1" thickTop="1">
      <c r="A37" s="74"/>
      <c r="B37" s="37"/>
      <c r="C37" s="38"/>
      <c r="D37" s="39"/>
      <c r="E37" s="39"/>
      <c r="F37" s="39"/>
      <c r="G37" s="37"/>
      <c r="H37" s="37"/>
    </row>
    <row r="38" spans="1:16" ht="17.25" customHeight="1" thickBot="1">
      <c r="A38" s="35"/>
      <c r="B38" s="69" t="s">
        <v>119</v>
      </c>
      <c r="C38" s="44"/>
      <c r="D38" s="50"/>
      <c r="E38" s="50"/>
      <c r="F38" s="50"/>
      <c r="G38" s="52"/>
      <c r="H38" s="76">
        <f>H36*0.22</f>
        <v>10944.45</v>
      </c>
    </row>
    <row r="39" spans="1:16" ht="17.25" customHeight="1" thickTop="1">
      <c r="A39" s="33"/>
      <c r="B39" s="37"/>
      <c r="C39" s="38"/>
      <c r="D39" s="39"/>
      <c r="E39" s="39"/>
      <c r="F39" s="39"/>
      <c r="G39" s="37"/>
      <c r="H39" s="37"/>
    </row>
    <row r="40" spans="1:16" ht="17.25" customHeight="1" thickBot="1">
      <c r="B40" s="43" t="s">
        <v>22</v>
      </c>
      <c r="C40" s="44"/>
      <c r="D40" s="50"/>
      <c r="E40" s="50"/>
      <c r="F40" s="50"/>
      <c r="G40" s="52"/>
      <c r="H40" s="76">
        <f>SUM(H36:H39)</f>
        <v>60691.95</v>
      </c>
    </row>
    <row r="41" spans="1:16" ht="17.25" customHeight="1" thickTop="1">
      <c r="B41" s="1"/>
      <c r="C41" s="36"/>
      <c r="D41" s="16"/>
      <c r="E41" s="16"/>
      <c r="F41" s="16"/>
      <c r="G41" s="35"/>
      <c r="H41" s="35"/>
    </row>
    <row r="42" spans="1:16" ht="17.25" customHeight="1">
      <c r="B42" s="1"/>
      <c r="C42" s="36"/>
      <c r="D42" s="16"/>
      <c r="E42" s="16"/>
      <c r="F42" s="16"/>
      <c r="G42" s="35"/>
      <c r="H42" s="35"/>
    </row>
    <row r="43" spans="1:16" ht="17.25" customHeight="1">
      <c r="A43" s="35"/>
      <c r="B43" s="1"/>
      <c r="C43" s="36"/>
      <c r="D43" s="16"/>
      <c r="E43" s="16"/>
      <c r="F43" s="16"/>
      <c r="G43" s="35"/>
      <c r="H43" s="35"/>
    </row>
    <row r="44" spans="1:16" ht="17.25" customHeight="1">
      <c r="A44" s="35"/>
      <c r="B44" s="35"/>
      <c r="C44" s="36"/>
      <c r="D44" s="16"/>
      <c r="E44" s="16"/>
      <c r="F44" s="16"/>
      <c r="G44" s="35"/>
      <c r="H44" s="35"/>
    </row>
    <row r="45" spans="1:16" ht="17.25" customHeight="1">
      <c r="A45" s="19"/>
      <c r="B45" s="73"/>
      <c r="C45" s="75"/>
      <c r="F45" s="8"/>
    </row>
    <row r="46" spans="1:16" ht="17.25" customHeight="1">
      <c r="B46" s="1"/>
      <c r="C46" s="2"/>
      <c r="F46" s="8"/>
    </row>
    <row r="47" spans="1:16" ht="17.25" customHeight="1">
      <c r="B47" s="1"/>
      <c r="C47" s="2"/>
      <c r="F47" s="8"/>
    </row>
    <row r="48" spans="1:16" ht="17.25" customHeight="1">
      <c r="B48" s="77" t="s">
        <v>179</v>
      </c>
      <c r="C48" s="78"/>
      <c r="D48" s="79"/>
      <c r="E48" s="79"/>
      <c r="F48" s="79"/>
      <c r="H48" s="53" t="s">
        <v>26</v>
      </c>
    </row>
    <row r="49" spans="1:14" ht="17.25" customHeight="1">
      <c r="B49" s="53"/>
      <c r="C49" s="78"/>
      <c r="D49" s="79"/>
      <c r="E49" s="79"/>
      <c r="F49" s="79"/>
      <c r="H49" s="53" t="s">
        <v>53</v>
      </c>
    </row>
    <row r="50" spans="1:14" ht="17.25" customHeight="1">
      <c r="B50" s="53"/>
      <c r="C50" s="78"/>
      <c r="D50" s="79"/>
      <c r="E50" s="79"/>
      <c r="F50" s="79"/>
      <c r="G50" s="53"/>
      <c r="H50" s="53"/>
    </row>
    <row r="51" spans="1:14" ht="17.25" customHeight="1">
      <c r="B51" s="18"/>
      <c r="C51" s="26"/>
      <c r="D51" s="26"/>
      <c r="E51" s="26"/>
      <c r="F51" s="14"/>
      <c r="G51" s="19"/>
      <c r="H51" s="73"/>
    </row>
    <row r="52" spans="1:14" ht="17.25" customHeight="1">
      <c r="A52" s="18"/>
      <c r="B52" s="47"/>
      <c r="C52" s="47"/>
      <c r="D52" s="29"/>
      <c r="E52" s="28"/>
      <c r="F52" s="17"/>
      <c r="G52" s="32"/>
      <c r="H52" s="73"/>
    </row>
    <row r="53" spans="1:14" ht="17.25" customHeight="1">
      <c r="A53" s="45"/>
      <c r="B53" s="47"/>
      <c r="C53" s="29"/>
      <c r="D53" s="29"/>
      <c r="E53" s="28"/>
      <c r="F53" s="17"/>
      <c r="G53" s="32"/>
    </row>
    <row r="54" spans="1:14" ht="17.25" customHeight="1">
      <c r="A54" s="40"/>
      <c r="B54" s="47"/>
      <c r="C54" s="46"/>
      <c r="D54" s="29"/>
      <c r="E54" s="28"/>
      <c r="F54" s="17"/>
      <c r="G54" s="32"/>
    </row>
    <row r="55" spans="1:14" ht="17.25" customHeight="1">
      <c r="A55" s="45"/>
      <c r="B55" s="47"/>
      <c r="C55" s="46"/>
      <c r="D55" s="29"/>
      <c r="E55" s="28"/>
      <c r="F55" s="17"/>
      <c r="G55" s="32"/>
      <c r="H55" s="4"/>
      <c r="K55" s="2"/>
      <c r="L55" s="8"/>
      <c r="M55" s="8"/>
      <c r="N55" s="8"/>
    </row>
    <row r="56" spans="1:14" ht="17.25" customHeight="1">
      <c r="A56" s="40"/>
      <c r="B56" s="47"/>
      <c r="C56" s="29"/>
      <c r="D56" s="29"/>
      <c r="E56" s="28"/>
      <c r="F56" s="17"/>
      <c r="G56" s="32"/>
      <c r="H56" s="4"/>
      <c r="K56" s="2"/>
      <c r="L56" s="8"/>
      <c r="M56" s="8"/>
      <c r="N56" s="8"/>
    </row>
    <row r="57" spans="1:14" ht="17.25" customHeight="1">
      <c r="A57" s="40"/>
      <c r="B57" s="47"/>
      <c r="C57" s="46"/>
      <c r="D57" s="29"/>
      <c r="E57" s="28"/>
      <c r="F57" s="17"/>
      <c r="G57" s="32"/>
      <c r="H57" s="4"/>
      <c r="K57" s="2"/>
      <c r="L57" s="8"/>
      <c r="M57" s="8"/>
      <c r="N57" s="8"/>
    </row>
    <row r="58" spans="1:14" ht="17.25" customHeight="1">
      <c r="A58" s="45"/>
      <c r="B58" s="47"/>
      <c r="C58" s="46"/>
      <c r="D58" s="29"/>
      <c r="E58" s="28"/>
      <c r="F58" s="17"/>
      <c r="G58" s="32"/>
      <c r="H58" s="4"/>
    </row>
    <row r="59" spans="1:14" ht="17.25" customHeight="1">
      <c r="A59" s="40"/>
      <c r="B59"/>
      <c r="C59"/>
      <c r="D59" s="29"/>
      <c r="E59" s="28"/>
      <c r="F59" s="17"/>
      <c r="G59" s="32"/>
      <c r="H59" s="4"/>
    </row>
    <row r="60" spans="1:14" ht="17.25" customHeight="1">
      <c r="A60" s="68"/>
      <c r="B60"/>
      <c r="C60" s="29"/>
      <c r="D60"/>
      <c r="E60" s="27"/>
      <c r="F60" s="17"/>
      <c r="G60" s="32"/>
      <c r="H60" s="4"/>
    </row>
    <row r="61" spans="1:14" ht="17.25" customHeight="1">
      <c r="A61" s="41"/>
      <c r="B61"/>
      <c r="C61" s="37"/>
      <c r="D61" s="42"/>
      <c r="E61" s="27"/>
      <c r="F61" s="17"/>
      <c r="G61" s="32"/>
      <c r="H61" s="4"/>
    </row>
    <row r="62" spans="1:14" ht="17.25" customHeight="1">
      <c r="A62" s="30"/>
      <c r="B62"/>
      <c r="C62" s="37"/>
      <c r="D62" s="42"/>
      <c r="E62" s="27"/>
      <c r="F62" s="17"/>
      <c r="G62" s="32"/>
      <c r="H62" s="4"/>
    </row>
    <row r="63" spans="1:14" ht="17.25" customHeight="1">
      <c r="A63" s="33"/>
      <c r="B63" s="34"/>
      <c r="C63" s="15"/>
      <c r="D63" s="15"/>
      <c r="E63" s="15"/>
      <c r="F63" s="19"/>
      <c r="G63" s="58"/>
      <c r="H63" s="4"/>
    </row>
    <row r="64" spans="1:14" ht="17.25" customHeight="1">
      <c r="A64" s="33"/>
      <c r="B64" s="34"/>
      <c r="C64" s="15"/>
      <c r="D64" s="15"/>
      <c r="E64" s="15"/>
      <c r="F64" s="19"/>
      <c r="G64" s="58"/>
      <c r="H64" s="4"/>
    </row>
    <row r="65" spans="1:8" ht="17.25" customHeight="1">
      <c r="A65" s="33"/>
      <c r="B65" s="34"/>
      <c r="C65" s="15"/>
      <c r="D65" s="15"/>
      <c r="E65" s="15"/>
      <c r="F65" s="19"/>
      <c r="G65" s="58"/>
      <c r="H65" s="4"/>
    </row>
    <row r="66" spans="1:8" ht="17.25" customHeight="1">
      <c r="A66" s="33"/>
      <c r="B66" s="20"/>
      <c r="C66" s="21"/>
      <c r="D66" s="21"/>
      <c r="E66" s="21"/>
      <c r="F66" s="19"/>
      <c r="G66" s="58"/>
      <c r="H66" s="60"/>
    </row>
    <row r="67" spans="1:8" ht="17.25" customHeight="1">
      <c r="A67" s="19"/>
      <c r="B67"/>
      <c r="C67"/>
      <c r="D67"/>
      <c r="E67"/>
      <c r="F67" s="33"/>
      <c r="G67" s="58"/>
      <c r="H67" s="60"/>
    </row>
    <row r="68" spans="1:8" ht="17.25" customHeight="1">
      <c r="A68" s="33"/>
      <c r="B68" s="23"/>
      <c r="C68" s="25"/>
      <c r="D68" s="25"/>
      <c r="E68" s="25"/>
      <c r="F68" s="22"/>
      <c r="G68" s="22"/>
      <c r="H68" s="60"/>
    </row>
    <row r="69" spans="1:8" ht="17.25" customHeight="1">
      <c r="A69" s="22"/>
      <c r="B69" s="23"/>
      <c r="C69" s="25"/>
      <c r="D69" s="25"/>
      <c r="E69" s="25"/>
      <c r="F69" s="22"/>
      <c r="G69" s="63"/>
      <c r="H69" s="59"/>
    </row>
    <row r="70" spans="1:8" ht="17.25" customHeight="1">
      <c r="A70" s="22"/>
      <c r="B70" s="23"/>
      <c r="C70" s="25"/>
      <c r="D70" s="25"/>
      <c r="E70" s="31"/>
      <c r="F70" s="25"/>
      <c r="G70" s="65"/>
      <c r="H70" s="60"/>
    </row>
    <row r="71" spans="1:8" ht="17.25" customHeight="1">
      <c r="A71" s="22"/>
      <c r="B71" s="23"/>
      <c r="C71" s="25"/>
      <c r="D71" s="25"/>
      <c r="E71" s="11"/>
      <c r="F71" s="51"/>
      <c r="G71" s="66"/>
      <c r="H71" s="11"/>
    </row>
    <row r="72" spans="1:8" ht="17.25" customHeight="1">
      <c r="A72" s="22"/>
      <c r="B72" s="23"/>
      <c r="C72" s="25"/>
      <c r="D72" s="25"/>
      <c r="E72" s="25"/>
      <c r="F72" s="25"/>
      <c r="G72" s="48"/>
      <c r="H72" s="64"/>
    </row>
    <row r="73" spans="1:8" s="3" customFormat="1" ht="17.25" customHeight="1">
      <c r="A73" s="22"/>
      <c r="B73" s="23"/>
      <c r="C73" s="25"/>
      <c r="D73" s="25"/>
      <c r="E73" s="25"/>
      <c r="F73" s="25"/>
      <c r="G73" s="72"/>
      <c r="H73" s="62"/>
    </row>
    <row r="74" spans="1:8" ht="17.25" customHeight="1">
      <c r="A74" s="22"/>
      <c r="B74" s="23"/>
      <c r="C74" s="24"/>
      <c r="D74" s="24"/>
      <c r="E74" s="24"/>
      <c r="F74" s="24"/>
      <c r="G74" s="54"/>
      <c r="H74" s="67"/>
    </row>
    <row r="75" spans="1:8" s="4" customFormat="1" ht="17.25" customHeight="1">
      <c r="A75" s="22"/>
      <c r="B75" s="23"/>
      <c r="C75" s="25"/>
      <c r="D75" s="25"/>
      <c r="E75" s="25"/>
      <c r="F75" s="25"/>
      <c r="G75" s="54"/>
      <c r="H75" s="49"/>
    </row>
    <row r="76" spans="1:8" ht="17.25" customHeight="1">
      <c r="A76" s="22"/>
      <c r="B76" s="23"/>
      <c r="C76" s="25"/>
      <c r="D76" s="25"/>
      <c r="E76" s="25"/>
      <c r="F76" s="25"/>
      <c r="G76" s="54"/>
      <c r="H76" s="55"/>
    </row>
    <row r="77" spans="1:8" ht="17.25" customHeight="1">
      <c r="A77" s="22"/>
      <c r="B77" s="44"/>
      <c r="C77" s="44"/>
      <c r="D77" s="44"/>
      <c r="E77" s="44"/>
      <c r="F77" s="50"/>
      <c r="G77" s="71"/>
      <c r="H77" s="55"/>
    </row>
    <row r="78" spans="1:8" ht="17.25" customHeight="1">
      <c r="A78" s="43"/>
      <c r="B78" s="23"/>
      <c r="C78" s="23"/>
      <c r="D78" s="23"/>
      <c r="E78" s="23"/>
      <c r="F78" s="25"/>
      <c r="G78" s="56"/>
      <c r="H78" s="55"/>
    </row>
    <row r="79" spans="1:8" ht="17.25" customHeight="1" thickBot="1">
      <c r="A79" s="22"/>
      <c r="B79" s="44"/>
      <c r="C79" s="50"/>
      <c r="D79" s="50"/>
      <c r="E79" s="50"/>
      <c r="F79" s="52"/>
      <c r="G79" s="57"/>
      <c r="H79" s="55"/>
    </row>
    <row r="80" spans="1:8" ht="17.25" customHeight="1" thickTop="1">
      <c r="A80" s="43"/>
      <c r="B80" s="38"/>
      <c r="C80" s="39"/>
      <c r="D80" s="39"/>
      <c r="E80" s="39"/>
      <c r="F80" s="37"/>
      <c r="G80" s="37"/>
      <c r="H80" s="55"/>
    </row>
    <row r="81" spans="1:8" ht="17.25" customHeight="1" thickBot="1">
      <c r="A81" s="37"/>
      <c r="B81" s="44"/>
      <c r="C81" s="50"/>
      <c r="D81" s="50"/>
      <c r="E81" s="50"/>
      <c r="F81" s="52"/>
      <c r="G81" s="57"/>
      <c r="H81" s="55"/>
    </row>
    <row r="82" spans="1:8" ht="17.25" customHeight="1" thickTop="1">
      <c r="A82" s="43"/>
      <c r="B82" s="38"/>
      <c r="C82" s="39"/>
      <c r="D82" s="39"/>
      <c r="E82" s="39"/>
      <c r="F82" s="37"/>
      <c r="G82" s="61"/>
      <c r="H82" s="55"/>
    </row>
    <row r="83" spans="1:8" ht="17.25" customHeight="1" thickBot="1">
      <c r="A83" s="37"/>
      <c r="B83" s="44"/>
      <c r="C83" s="50"/>
      <c r="D83" s="50"/>
      <c r="E83" s="50"/>
      <c r="F83" s="52"/>
      <c r="G83" s="57"/>
      <c r="H83" s="53"/>
    </row>
    <row r="84" spans="1:8" ht="17.25" customHeight="1" thickTop="1">
      <c r="A84" s="70"/>
      <c r="B84" s="38"/>
      <c r="C84" s="39"/>
      <c r="D84" s="39"/>
      <c r="E84" s="39"/>
      <c r="F84" s="37"/>
      <c r="G84" s="37"/>
      <c r="H84" s="55"/>
    </row>
    <row r="85" spans="1:8" ht="17.25" customHeight="1" thickBot="1">
      <c r="A85" s="37"/>
      <c r="B85" s="44"/>
      <c r="C85" s="50"/>
      <c r="D85" s="50"/>
      <c r="E85" s="50"/>
      <c r="F85" s="52"/>
      <c r="G85" s="57"/>
      <c r="H85" s="53"/>
    </row>
    <row r="86" spans="1:8" ht="17.25" customHeight="1" thickTop="1">
      <c r="A86" s="69"/>
      <c r="B86" s="36"/>
      <c r="C86" s="16"/>
      <c r="D86" s="16"/>
      <c r="E86" s="16"/>
      <c r="F86" s="35"/>
      <c r="G86" s="35"/>
      <c r="H86" s="55"/>
    </row>
    <row r="87" spans="1:8" ht="17.25" customHeight="1" thickBot="1">
      <c r="A87" s="35"/>
      <c r="B87" s="44"/>
      <c r="C87" s="50"/>
      <c r="D87" s="50"/>
      <c r="E87" s="50"/>
      <c r="F87" s="52"/>
      <c r="G87" s="57"/>
      <c r="H87" s="53"/>
    </row>
    <row r="88" spans="1:8" ht="17.25" customHeight="1" thickTop="1">
      <c r="A88" s="70"/>
      <c r="B88" s="36"/>
      <c r="C88" s="16"/>
      <c r="D88" s="16"/>
      <c r="E88" s="16"/>
      <c r="F88" s="35"/>
      <c r="G88" s="35"/>
    </row>
    <row r="89" spans="1:8" s="3" customFormat="1" ht="17.25" customHeight="1">
      <c r="A89" s="1"/>
      <c r="B89" s="36"/>
      <c r="C89" s="16"/>
      <c r="D89" s="16"/>
      <c r="E89" s="16"/>
      <c r="F89" s="35"/>
      <c r="G89" s="35"/>
      <c r="H89" s="1"/>
    </row>
    <row r="90" spans="1:8" ht="17.25" customHeight="1">
      <c r="B90" s="36"/>
      <c r="C90" s="16"/>
      <c r="D90" s="16"/>
      <c r="E90" s="16"/>
      <c r="F90" s="35"/>
      <c r="G90" s="35"/>
    </row>
    <row r="91" spans="1:8" s="4" customFormat="1" ht="17.25" customHeight="1">
      <c r="A91" s="1"/>
      <c r="B91" s="36"/>
      <c r="C91" s="16"/>
      <c r="D91" s="16"/>
      <c r="E91" s="16"/>
      <c r="F91" s="35"/>
      <c r="G91" s="35"/>
      <c r="H91" s="1"/>
    </row>
    <row r="92" spans="1:8" ht="17.25" customHeight="1">
      <c r="A92" s="35"/>
      <c r="B92" s="36"/>
      <c r="C92" s="16"/>
      <c r="D92" s="16"/>
      <c r="E92" s="16"/>
      <c r="F92" s="35"/>
      <c r="G92" s="35"/>
    </row>
    <row r="93" spans="1:8" ht="17.25" customHeight="1">
      <c r="A93" s="35"/>
      <c r="B93" s="20"/>
      <c r="C93" s="21"/>
      <c r="D93" s="21"/>
      <c r="E93" s="21"/>
      <c r="F93" s="19"/>
      <c r="G93" s="19"/>
    </row>
    <row r="94" spans="1:8" ht="17.25" customHeight="1">
      <c r="A94" s="19"/>
    </row>
    <row r="154" spans="1:8" ht="17.25" customHeight="1">
      <c r="B154" s="10"/>
      <c r="C154" s="9"/>
      <c r="D154" s="9"/>
      <c r="E154" s="9"/>
      <c r="F154" s="3"/>
      <c r="G154" s="3"/>
    </row>
    <row r="155" spans="1:8" ht="17.25" customHeight="1">
      <c r="A155" s="3"/>
      <c r="H155" s="3"/>
    </row>
    <row r="156" spans="1:8" s="3" customFormat="1" ht="17.25" customHeight="1">
      <c r="A156" s="1"/>
      <c r="B156" s="5"/>
      <c r="C156" s="7"/>
      <c r="D156" s="7"/>
      <c r="E156" s="7"/>
      <c r="F156" s="4"/>
      <c r="G156" s="4"/>
      <c r="H156" s="1"/>
    </row>
    <row r="157" spans="1:8" ht="17.25" customHeight="1">
      <c r="A157" s="4"/>
      <c r="C157" s="6"/>
      <c r="D157" s="6"/>
      <c r="E157" s="6"/>
      <c r="H157" s="4"/>
    </row>
    <row r="158" spans="1:8" s="4" customFormat="1" ht="17.25" customHeight="1">
      <c r="A158" s="1"/>
      <c r="B158" s="2"/>
      <c r="C158" s="8"/>
      <c r="D158" s="8"/>
      <c r="E158" s="8"/>
      <c r="F158" s="1"/>
      <c r="G158" s="1"/>
      <c r="H158" s="1"/>
    </row>
    <row r="165" spans="1:8" ht="17.25" customHeight="1">
      <c r="B165" s="10"/>
      <c r="C165" s="9"/>
      <c r="D165" s="9"/>
      <c r="E165" s="9"/>
      <c r="F165" s="3"/>
      <c r="G165" s="3"/>
    </row>
    <row r="166" spans="1:8" ht="17.25" customHeight="1">
      <c r="A166" s="3"/>
      <c r="H166" s="3"/>
    </row>
    <row r="167" spans="1:8" s="3" customFormat="1" ht="17.25" customHeight="1">
      <c r="A167" s="1"/>
      <c r="B167" s="2"/>
      <c r="C167" s="8"/>
      <c r="D167" s="8"/>
      <c r="E167" s="8"/>
      <c r="F167" s="1"/>
      <c r="G167" s="1"/>
      <c r="H167" s="1"/>
    </row>
  </sheetData>
  <printOptions gridLinesSet="0"/>
  <pageMargins left="1.1811023622047245" right="0.78740157480314965" top="0.78740157480314965" bottom="0.78740157480314965" header="0" footer="0"/>
  <pageSetup paperSize="9" scale="80" firstPageNumber="4" orientation="portrait" useFirstPageNumber="1" r:id="rId1"/>
  <headerFooter alignWithMargins="0">
    <oddFooter xml:space="preserve">&amp;C&amp;"Arial CE,Regular\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71"/>
  <sheetViews>
    <sheetView showZeros="0" view="pageBreakPreview" topLeftCell="A150" zoomScaleNormal="100" zoomScaleSheetLayoutView="100" zoomScalePageLayoutView="90" workbookViewId="0">
      <selection activeCell="F167" sqref="F167"/>
    </sheetView>
  </sheetViews>
  <sheetFormatPr defaultColWidth="8.75" defaultRowHeight="15.75"/>
  <cols>
    <col min="1" max="1" width="10.125" style="82" customWidth="1"/>
    <col min="2" max="2" width="55.625" style="82" customWidth="1"/>
    <col min="3" max="3" width="7.625" style="83" customWidth="1"/>
    <col min="4" max="4" width="12.625" style="159" customWidth="1"/>
    <col min="5" max="5" width="13.5" style="170" customWidth="1"/>
    <col min="6" max="6" width="17" style="82" customWidth="1"/>
    <col min="7" max="7" width="11.875" style="82" customWidth="1"/>
    <col min="8" max="8" width="8.75" style="224"/>
    <col min="9" max="16384" width="8.75" style="82"/>
  </cols>
  <sheetData>
    <row r="1" spans="1:8" s="90" customFormat="1">
      <c r="A1" s="86" t="s">
        <v>0</v>
      </c>
      <c r="B1" s="87" t="s">
        <v>7</v>
      </c>
      <c r="C1" s="87" t="s">
        <v>8</v>
      </c>
      <c r="D1" s="88" t="s">
        <v>1</v>
      </c>
      <c r="E1" s="163" t="s">
        <v>3</v>
      </c>
      <c r="F1" s="89" t="s">
        <v>9</v>
      </c>
    </row>
    <row r="2" spans="1:8">
      <c r="A2" s="91"/>
      <c r="B2" s="92"/>
      <c r="C2" s="93"/>
      <c r="D2" s="94"/>
      <c r="E2" s="94"/>
      <c r="F2" s="95"/>
    </row>
    <row r="3" spans="1:8" s="101" customFormat="1" ht="20.25">
      <c r="A3" s="96" t="s">
        <v>10</v>
      </c>
      <c r="B3" s="97" t="s">
        <v>11</v>
      </c>
      <c r="C3" s="98"/>
      <c r="D3" s="99"/>
      <c r="E3" s="99"/>
      <c r="F3" s="100"/>
      <c r="G3" s="82"/>
      <c r="H3" s="224"/>
    </row>
    <row r="4" spans="1:8" s="84" customFormat="1">
      <c r="A4" s="102"/>
      <c r="B4" s="103" t="s">
        <v>36</v>
      </c>
      <c r="C4" s="104"/>
      <c r="D4" s="105"/>
      <c r="E4" s="105"/>
      <c r="F4" s="106"/>
      <c r="G4" s="82"/>
      <c r="H4" s="224"/>
    </row>
    <row r="5" spans="1:8" ht="31.5">
      <c r="A5" s="206" t="s">
        <v>54</v>
      </c>
      <c r="B5" s="195" t="s">
        <v>99</v>
      </c>
      <c r="C5" s="93" t="s">
        <v>12</v>
      </c>
      <c r="D5" s="108">
        <v>0.69</v>
      </c>
      <c r="E5" s="109"/>
      <c r="F5" s="110">
        <f t="shared" ref="F5:F7" si="0">E5*D5</f>
        <v>0</v>
      </c>
    </row>
    <row r="6" spans="1:8" ht="31.5">
      <c r="A6" s="206" t="s">
        <v>55</v>
      </c>
      <c r="B6" s="107" t="s">
        <v>95</v>
      </c>
      <c r="C6" s="93" t="s">
        <v>12</v>
      </c>
      <c r="D6" s="108">
        <v>0.69</v>
      </c>
      <c r="E6" s="109"/>
      <c r="F6" s="110">
        <f t="shared" si="0"/>
        <v>0</v>
      </c>
    </row>
    <row r="7" spans="1:8" ht="31.5">
      <c r="A7" s="206" t="s">
        <v>56</v>
      </c>
      <c r="B7" s="107" t="s">
        <v>96</v>
      </c>
      <c r="C7" s="93" t="s">
        <v>13</v>
      </c>
      <c r="D7" s="111">
        <v>46</v>
      </c>
      <c r="E7" s="109"/>
      <c r="F7" s="110">
        <f t="shared" si="0"/>
        <v>0</v>
      </c>
    </row>
    <row r="8" spans="1:8" s="226" customFormat="1" ht="31.5">
      <c r="A8" s="206" t="s">
        <v>189</v>
      </c>
      <c r="B8" s="230" t="s">
        <v>190</v>
      </c>
      <c r="C8" s="227" t="s">
        <v>13</v>
      </c>
      <c r="D8" s="233">
        <v>10</v>
      </c>
      <c r="E8" s="231"/>
      <c r="F8" s="232">
        <f t="shared" ref="F8" si="1">E8*D8</f>
        <v>0</v>
      </c>
      <c r="H8" s="224"/>
    </row>
    <row r="9" spans="1:8">
      <c r="A9" s="102"/>
      <c r="B9" s="103" t="s">
        <v>37</v>
      </c>
      <c r="C9" s="104"/>
      <c r="D9" s="112"/>
      <c r="E9" s="105"/>
      <c r="F9" s="113"/>
    </row>
    <row r="10" spans="1:8" s="226" customFormat="1" ht="31.5">
      <c r="A10" s="262" t="s">
        <v>191</v>
      </c>
      <c r="B10" s="254" t="s">
        <v>192</v>
      </c>
      <c r="C10" s="246" t="s">
        <v>49</v>
      </c>
      <c r="D10" s="260">
        <v>340</v>
      </c>
      <c r="E10" s="231"/>
      <c r="F10" s="238">
        <f t="shared" ref="F10:F11" si="2">E10*D10</f>
        <v>0</v>
      </c>
      <c r="H10" s="224"/>
    </row>
    <row r="11" spans="1:8" s="226" customFormat="1" ht="31.5">
      <c r="A11" s="262" t="s">
        <v>194</v>
      </c>
      <c r="B11" s="254" t="s">
        <v>193</v>
      </c>
      <c r="C11" s="227" t="s">
        <v>13</v>
      </c>
      <c r="D11" s="260">
        <v>5</v>
      </c>
      <c r="E11" s="231"/>
      <c r="F11" s="238">
        <f t="shared" si="2"/>
        <v>0</v>
      </c>
      <c r="H11" s="224"/>
    </row>
    <row r="12" spans="1:8" ht="31.5">
      <c r="A12" s="213" t="s">
        <v>161</v>
      </c>
      <c r="B12" s="195" t="s">
        <v>162</v>
      </c>
      <c r="C12" s="93" t="s">
        <v>13</v>
      </c>
      <c r="D12" s="211">
        <v>7</v>
      </c>
      <c r="E12" s="109"/>
      <c r="F12" s="118">
        <f t="shared" ref="F12:F14" si="3">E12*D12</f>
        <v>0</v>
      </c>
    </row>
    <row r="13" spans="1:8" s="226" customFormat="1" ht="31.5">
      <c r="A13" s="263" t="s">
        <v>195</v>
      </c>
      <c r="B13" s="254" t="s">
        <v>196</v>
      </c>
      <c r="C13" s="227" t="s">
        <v>13</v>
      </c>
      <c r="D13" s="261">
        <v>5</v>
      </c>
      <c r="E13" s="231"/>
      <c r="F13" s="232">
        <f t="shared" ref="F13" si="4">E13*D13</f>
        <v>0</v>
      </c>
      <c r="H13" s="224"/>
    </row>
    <row r="14" spans="1:8" ht="31.5">
      <c r="A14" s="214" t="s">
        <v>163</v>
      </c>
      <c r="B14" s="195" t="s">
        <v>164</v>
      </c>
      <c r="C14" s="93" t="s">
        <v>13</v>
      </c>
      <c r="D14" s="212">
        <v>7</v>
      </c>
      <c r="E14" s="109"/>
      <c r="F14" s="110">
        <f t="shared" si="3"/>
        <v>0</v>
      </c>
    </row>
    <row r="15" spans="1:8" ht="47.25">
      <c r="A15" s="213" t="s">
        <v>57</v>
      </c>
      <c r="B15" s="195" t="s">
        <v>142</v>
      </c>
      <c r="C15" s="93" t="s">
        <v>13</v>
      </c>
      <c r="D15" s="116">
        <v>20</v>
      </c>
      <c r="E15" s="109"/>
      <c r="F15" s="118">
        <f t="shared" ref="F15" si="5">E15*D15</f>
        <v>0</v>
      </c>
    </row>
    <row r="16" spans="1:8" ht="47.25">
      <c r="A16" s="213" t="s">
        <v>141</v>
      </c>
      <c r="B16" s="195" t="s">
        <v>143</v>
      </c>
      <c r="C16" s="93" t="s">
        <v>13</v>
      </c>
      <c r="D16" s="116">
        <v>2</v>
      </c>
      <c r="E16" s="109"/>
      <c r="F16" s="118">
        <f>E16*D16</f>
        <v>0</v>
      </c>
    </row>
    <row r="17" spans="1:8" s="226" customFormat="1" ht="31.5">
      <c r="A17" s="262" t="s">
        <v>212</v>
      </c>
      <c r="B17" s="254" t="s">
        <v>213</v>
      </c>
      <c r="C17" s="235" t="s">
        <v>50</v>
      </c>
      <c r="D17" s="239">
        <v>3.5</v>
      </c>
      <c r="E17" s="231"/>
      <c r="F17" s="238">
        <f>E17*D17</f>
        <v>0</v>
      </c>
      <c r="H17" s="224"/>
    </row>
    <row r="18" spans="1:8" s="226" customFormat="1">
      <c r="A18" s="262" t="s">
        <v>210</v>
      </c>
      <c r="B18" s="254" t="s">
        <v>211</v>
      </c>
      <c r="C18" s="227" t="s">
        <v>101</v>
      </c>
      <c r="D18" s="274">
        <v>14</v>
      </c>
      <c r="E18" s="237"/>
      <c r="F18" s="238">
        <f t="shared" ref="F18" si="6">E18*D18</f>
        <v>0</v>
      </c>
      <c r="H18" s="224"/>
    </row>
    <row r="19" spans="1:8">
      <c r="A19" s="207" t="s">
        <v>78</v>
      </c>
      <c r="B19" s="160" t="s">
        <v>79</v>
      </c>
      <c r="C19" s="141" t="s">
        <v>13</v>
      </c>
      <c r="D19" s="161">
        <v>37</v>
      </c>
      <c r="E19" s="162"/>
      <c r="F19" s="118">
        <f t="shared" ref="F19:F23" si="7">E19*D19</f>
        <v>0</v>
      </c>
    </row>
    <row r="20" spans="1:8">
      <c r="A20" s="207" t="s">
        <v>89</v>
      </c>
      <c r="B20" s="160" t="s">
        <v>197</v>
      </c>
      <c r="C20" s="141" t="s">
        <v>49</v>
      </c>
      <c r="D20" s="161">
        <v>4177</v>
      </c>
      <c r="E20" s="117"/>
      <c r="F20" s="118">
        <f t="shared" si="7"/>
        <v>0</v>
      </c>
    </row>
    <row r="21" spans="1:8">
      <c r="A21" s="213" t="s">
        <v>198</v>
      </c>
      <c r="B21" s="195" t="s">
        <v>199</v>
      </c>
      <c r="C21" s="93" t="s">
        <v>49</v>
      </c>
      <c r="D21" s="211">
        <v>165</v>
      </c>
      <c r="E21" s="109"/>
      <c r="F21" s="118">
        <f t="shared" si="7"/>
        <v>0</v>
      </c>
    </row>
    <row r="22" spans="1:8" ht="31.5">
      <c r="A22" s="207" t="s">
        <v>58</v>
      </c>
      <c r="B22" s="160" t="s">
        <v>80</v>
      </c>
      <c r="C22" s="93" t="s">
        <v>101</v>
      </c>
      <c r="D22" s="161">
        <v>136</v>
      </c>
      <c r="E22" s="117"/>
      <c r="F22" s="118">
        <f t="shared" si="7"/>
        <v>0</v>
      </c>
    </row>
    <row r="23" spans="1:8" s="144" customFormat="1">
      <c r="A23" s="207" t="s">
        <v>59</v>
      </c>
      <c r="B23" s="160" t="s">
        <v>60</v>
      </c>
      <c r="C23" s="93" t="s">
        <v>101</v>
      </c>
      <c r="D23" s="161">
        <v>120</v>
      </c>
      <c r="E23" s="162"/>
      <c r="F23" s="118">
        <f t="shared" si="7"/>
        <v>0</v>
      </c>
      <c r="G23" s="82"/>
      <c r="H23" s="224"/>
    </row>
    <row r="24" spans="1:8" s="144" customFormat="1">
      <c r="A24" s="213" t="s">
        <v>100</v>
      </c>
      <c r="B24" s="195" t="s">
        <v>139</v>
      </c>
      <c r="C24" s="93" t="s">
        <v>101</v>
      </c>
      <c r="D24" s="211">
        <v>4</v>
      </c>
      <c r="E24" s="109"/>
      <c r="F24" s="118">
        <f t="shared" ref="F24" si="8">E24*D24</f>
        <v>0</v>
      </c>
      <c r="G24" s="82"/>
      <c r="H24" s="224"/>
    </row>
    <row r="25" spans="1:8">
      <c r="A25" s="172"/>
      <c r="B25" s="103" t="s">
        <v>38</v>
      </c>
      <c r="C25" s="104"/>
      <c r="D25" s="104"/>
      <c r="E25" s="104"/>
      <c r="F25" s="133">
        <f>E25*D25</f>
        <v>0</v>
      </c>
    </row>
    <row r="26" spans="1:8" ht="31.5">
      <c r="A26" s="208" t="s">
        <v>61</v>
      </c>
      <c r="B26" s="114" t="s">
        <v>31</v>
      </c>
      <c r="C26" s="173" t="s">
        <v>32</v>
      </c>
      <c r="D26" s="119">
        <v>210</v>
      </c>
      <c r="E26" s="117">
        <v>150</v>
      </c>
      <c r="F26" s="118">
        <f>E26*D26</f>
        <v>31500</v>
      </c>
    </row>
    <row r="27" spans="1:8">
      <c r="A27" s="208" t="s">
        <v>97</v>
      </c>
      <c r="B27" s="114" t="s">
        <v>98</v>
      </c>
      <c r="C27" s="115" t="s">
        <v>13</v>
      </c>
      <c r="D27" s="116">
        <v>1</v>
      </c>
      <c r="E27" s="117"/>
      <c r="F27" s="118">
        <f>E27*D27</f>
        <v>0</v>
      </c>
    </row>
    <row r="28" spans="1:8" s="226" customFormat="1">
      <c r="A28" s="264" t="s">
        <v>180</v>
      </c>
      <c r="B28" s="252" t="s">
        <v>181</v>
      </c>
      <c r="C28" s="235" t="s">
        <v>13</v>
      </c>
      <c r="D28" s="236">
        <v>1</v>
      </c>
      <c r="E28" s="237"/>
      <c r="F28" s="238">
        <f>E28*D28</f>
        <v>0</v>
      </c>
      <c r="H28" s="224"/>
    </row>
    <row r="29" spans="1:8" s="144" customFormat="1" ht="16.5" thickBot="1">
      <c r="A29" s="209"/>
      <c r="B29" s="183"/>
      <c r="C29" s="176"/>
      <c r="D29" s="177"/>
      <c r="E29" s="178"/>
      <c r="F29" s="179"/>
      <c r="G29" s="82"/>
      <c r="H29" s="224"/>
    </row>
    <row r="30" spans="1:8" s="84" customFormat="1" ht="19.5" thickTop="1" thickBot="1">
      <c r="A30" s="180"/>
      <c r="B30" s="197" t="s">
        <v>14</v>
      </c>
      <c r="C30" s="122"/>
      <c r="D30" s="123"/>
      <c r="E30" s="165"/>
      <c r="F30" s="146">
        <f>SUM(F5:F29)</f>
        <v>31500</v>
      </c>
      <c r="G30" s="82"/>
      <c r="H30" s="224"/>
    </row>
    <row r="31" spans="1:8" s="128" customFormat="1" ht="20.25">
      <c r="A31" s="124" t="s">
        <v>15</v>
      </c>
      <c r="B31" s="198" t="s">
        <v>62</v>
      </c>
      <c r="C31" s="125"/>
      <c r="D31" s="126"/>
      <c r="E31" s="166"/>
      <c r="F31" s="127"/>
      <c r="G31" s="82"/>
      <c r="H31" s="224"/>
    </row>
    <row r="32" spans="1:8" s="84" customFormat="1">
      <c r="A32" s="130"/>
      <c r="B32" s="103" t="s">
        <v>34</v>
      </c>
      <c r="C32" s="131"/>
      <c r="D32" s="132"/>
      <c r="E32" s="143"/>
      <c r="F32" s="133"/>
      <c r="G32" s="82"/>
      <c r="H32" s="224"/>
    </row>
    <row r="33" spans="1:29" ht="31.5">
      <c r="A33" s="208" t="s">
        <v>63</v>
      </c>
      <c r="B33" s="114" t="s">
        <v>81</v>
      </c>
      <c r="C33" s="115" t="s">
        <v>50</v>
      </c>
      <c r="D33" s="134">
        <v>60</v>
      </c>
      <c r="E33" s="117"/>
      <c r="F33" s="118">
        <f t="shared" ref="F33:F41" si="9">E33*D33</f>
        <v>0</v>
      </c>
      <c r="I33" s="224"/>
      <c r="J33" s="224"/>
      <c r="K33" s="224"/>
      <c r="L33" s="224"/>
      <c r="M33" s="224"/>
      <c r="N33" s="224"/>
      <c r="O33" s="224"/>
      <c r="P33" s="224"/>
      <c r="Q33" s="224"/>
      <c r="R33" s="224"/>
      <c r="S33" s="224"/>
      <c r="T33" s="205"/>
      <c r="U33" s="205"/>
      <c r="V33" s="205"/>
      <c r="W33" s="205"/>
      <c r="X33" s="205"/>
      <c r="Y33" s="205"/>
      <c r="Z33" s="205"/>
      <c r="AA33" s="205"/>
      <c r="AB33" s="205"/>
      <c r="AC33" s="205"/>
    </row>
    <row r="34" spans="1:29" s="226" customFormat="1" ht="31.5">
      <c r="A34" s="264" t="s">
        <v>201</v>
      </c>
      <c r="B34" s="252" t="s">
        <v>200</v>
      </c>
      <c r="C34" s="235" t="s">
        <v>50</v>
      </c>
      <c r="D34" s="242">
        <v>310</v>
      </c>
      <c r="E34" s="237"/>
      <c r="F34" s="238">
        <f t="shared" si="9"/>
        <v>0</v>
      </c>
      <c r="H34" s="224"/>
      <c r="I34" s="224"/>
      <c r="J34" s="224"/>
      <c r="K34" s="224"/>
      <c r="L34" s="224"/>
      <c r="M34" s="224"/>
      <c r="N34" s="224"/>
      <c r="O34" s="224"/>
      <c r="P34" s="224"/>
      <c r="Q34" s="224"/>
      <c r="R34" s="224"/>
      <c r="S34" s="224"/>
      <c r="T34" s="259"/>
      <c r="U34" s="259"/>
      <c r="V34" s="259"/>
      <c r="W34" s="259"/>
      <c r="X34" s="259"/>
      <c r="Y34" s="259"/>
      <c r="Z34" s="259"/>
      <c r="AA34" s="259"/>
      <c r="AB34" s="259"/>
      <c r="AC34" s="259"/>
    </row>
    <row r="35" spans="1:29" s="226" customFormat="1">
      <c r="A35" s="207" t="s">
        <v>64</v>
      </c>
      <c r="B35" s="250" t="s">
        <v>214</v>
      </c>
      <c r="C35" s="235" t="s">
        <v>50</v>
      </c>
      <c r="D35" s="242">
        <v>4550</v>
      </c>
      <c r="E35" s="237"/>
      <c r="F35" s="238">
        <f t="shared" ref="F35" si="10">E35*D35</f>
        <v>0</v>
      </c>
      <c r="H35" s="224"/>
      <c r="I35" s="224"/>
      <c r="J35" s="224"/>
      <c r="K35" s="224"/>
      <c r="L35" s="224"/>
      <c r="M35" s="224"/>
      <c r="N35" s="224"/>
      <c r="O35" s="224"/>
      <c r="P35" s="224"/>
      <c r="Q35" s="224"/>
      <c r="R35" s="224"/>
      <c r="S35" s="224"/>
      <c r="T35" s="259"/>
      <c r="U35" s="259"/>
      <c r="V35" s="259"/>
      <c r="W35" s="259"/>
      <c r="X35" s="259"/>
      <c r="Y35" s="259"/>
      <c r="Z35" s="259"/>
      <c r="AA35" s="259"/>
      <c r="AB35" s="259"/>
      <c r="AC35" s="259"/>
    </row>
    <row r="36" spans="1:29">
      <c r="A36" s="207" t="s">
        <v>217</v>
      </c>
      <c r="B36" s="160" t="s">
        <v>160</v>
      </c>
      <c r="C36" s="115" t="s">
        <v>50</v>
      </c>
      <c r="D36" s="134">
        <v>550</v>
      </c>
      <c r="E36" s="117"/>
      <c r="F36" s="118">
        <f t="shared" si="9"/>
        <v>0</v>
      </c>
      <c r="H36" s="225"/>
      <c r="I36" s="225"/>
      <c r="J36" s="224"/>
      <c r="K36" s="224"/>
      <c r="L36" s="224"/>
      <c r="M36" s="224"/>
      <c r="N36" s="224"/>
      <c r="O36" s="224"/>
      <c r="P36" s="224"/>
      <c r="Q36" s="224"/>
      <c r="R36" s="224"/>
      <c r="S36" s="224"/>
      <c r="T36" s="205"/>
      <c r="U36" s="205"/>
      <c r="V36" s="205"/>
      <c r="W36" s="205"/>
      <c r="X36" s="205"/>
      <c r="Y36" s="205"/>
      <c r="Z36" s="205"/>
      <c r="AA36" s="205"/>
      <c r="AB36" s="205"/>
      <c r="AC36" s="205"/>
    </row>
    <row r="37" spans="1:29" s="226" customFormat="1">
      <c r="A37" s="207" t="s">
        <v>202</v>
      </c>
      <c r="B37" s="250" t="s">
        <v>203</v>
      </c>
      <c r="C37" s="235" t="s">
        <v>50</v>
      </c>
      <c r="D37" s="242">
        <v>210</v>
      </c>
      <c r="E37" s="237"/>
      <c r="F37" s="238">
        <f t="shared" si="9"/>
        <v>0</v>
      </c>
      <c r="H37" s="225"/>
      <c r="I37" s="225"/>
      <c r="J37" s="224"/>
      <c r="K37" s="224"/>
      <c r="L37" s="224"/>
      <c r="M37" s="224"/>
      <c r="N37" s="224"/>
      <c r="O37" s="224"/>
      <c r="P37" s="224"/>
      <c r="Q37" s="224"/>
      <c r="R37" s="224"/>
      <c r="S37" s="224"/>
      <c r="T37" s="259"/>
      <c r="U37" s="259"/>
      <c r="V37" s="259"/>
      <c r="W37" s="259"/>
      <c r="X37" s="259"/>
      <c r="Y37" s="259"/>
      <c r="Z37" s="259"/>
      <c r="AA37" s="259"/>
      <c r="AB37" s="259"/>
      <c r="AC37" s="259"/>
    </row>
    <row r="38" spans="1:29">
      <c r="A38" s="207" t="s">
        <v>144</v>
      </c>
      <c r="B38" s="160" t="s">
        <v>159</v>
      </c>
      <c r="C38" s="115" t="s">
        <v>50</v>
      </c>
      <c r="D38" s="134">
        <v>250</v>
      </c>
      <c r="E38" s="117"/>
      <c r="F38" s="118">
        <f t="shared" si="9"/>
        <v>0</v>
      </c>
      <c r="I38" s="225"/>
      <c r="J38" s="224"/>
      <c r="K38" s="224"/>
      <c r="L38" s="224"/>
      <c r="M38" s="224"/>
      <c r="N38" s="224"/>
      <c r="O38" s="224"/>
      <c r="P38" s="224"/>
      <c r="Q38" s="224"/>
      <c r="R38" s="224"/>
      <c r="S38" s="224"/>
      <c r="T38" s="205"/>
      <c r="U38" s="205"/>
      <c r="V38" s="205"/>
      <c r="W38" s="205"/>
      <c r="X38" s="205"/>
      <c r="Y38" s="205"/>
      <c r="Z38" s="205"/>
      <c r="AA38" s="205"/>
      <c r="AB38" s="205"/>
      <c r="AC38" s="205"/>
    </row>
    <row r="39" spans="1:29" s="135" customFormat="1" ht="47.25">
      <c r="A39" s="207" t="s">
        <v>65</v>
      </c>
      <c r="B39" s="160" t="s">
        <v>208</v>
      </c>
      <c r="C39" s="115" t="s">
        <v>50</v>
      </c>
      <c r="D39" s="134">
        <v>200</v>
      </c>
      <c r="E39" s="117"/>
      <c r="F39" s="118">
        <f t="shared" si="9"/>
        <v>0</v>
      </c>
      <c r="G39" s="82"/>
      <c r="H39" s="224"/>
      <c r="I39" s="224"/>
      <c r="J39" s="224"/>
      <c r="K39" s="224"/>
      <c r="L39" s="224"/>
      <c r="M39" s="224"/>
      <c r="N39" s="224"/>
      <c r="O39" s="224"/>
      <c r="P39" s="224"/>
      <c r="Q39" s="224"/>
      <c r="R39" s="224"/>
      <c r="S39" s="224"/>
      <c r="T39" s="205"/>
      <c r="U39" s="205"/>
      <c r="V39" s="205"/>
      <c r="W39" s="205"/>
      <c r="X39" s="205"/>
      <c r="Y39" s="205"/>
      <c r="Z39" s="205"/>
      <c r="AA39" s="205"/>
      <c r="AB39" s="205"/>
      <c r="AC39" s="205"/>
    </row>
    <row r="40" spans="1:29" s="243" customFormat="1" ht="31.5">
      <c r="A40" s="207" t="s">
        <v>204</v>
      </c>
      <c r="B40" s="250" t="s">
        <v>205</v>
      </c>
      <c r="C40" s="235" t="s">
        <v>50</v>
      </c>
      <c r="D40" s="242">
        <v>150</v>
      </c>
      <c r="E40" s="237"/>
      <c r="F40" s="238">
        <f t="shared" si="9"/>
        <v>0</v>
      </c>
      <c r="G40" s="226"/>
      <c r="H40" s="224"/>
      <c r="I40" s="224"/>
      <c r="J40" s="224"/>
      <c r="K40" s="224"/>
      <c r="L40" s="224"/>
      <c r="M40" s="224"/>
      <c r="N40" s="224"/>
      <c r="O40" s="224"/>
      <c r="P40" s="224"/>
      <c r="Q40" s="224"/>
      <c r="R40" s="224"/>
      <c r="S40" s="224"/>
      <c r="T40" s="259"/>
      <c r="U40" s="259"/>
      <c r="V40" s="259"/>
      <c r="W40" s="259"/>
      <c r="X40" s="259"/>
      <c r="Y40" s="259"/>
      <c r="Z40" s="259"/>
      <c r="AA40" s="259"/>
      <c r="AB40" s="259"/>
      <c r="AC40" s="259"/>
    </row>
    <row r="41" spans="1:29" s="243" customFormat="1" ht="31.5">
      <c r="A41" s="207" t="s">
        <v>206</v>
      </c>
      <c r="B41" s="250" t="s">
        <v>207</v>
      </c>
      <c r="C41" s="235" t="s">
        <v>50</v>
      </c>
      <c r="D41" s="242">
        <v>350</v>
      </c>
      <c r="E41" s="237"/>
      <c r="F41" s="238">
        <f t="shared" si="9"/>
        <v>0</v>
      </c>
      <c r="G41" s="226"/>
      <c r="H41" s="224"/>
      <c r="I41" s="224"/>
      <c r="J41" s="224"/>
      <c r="K41" s="224"/>
      <c r="L41" s="224"/>
      <c r="M41" s="224"/>
      <c r="N41" s="224"/>
      <c r="O41" s="224"/>
      <c r="P41" s="224"/>
      <c r="Q41" s="224"/>
      <c r="R41" s="224"/>
      <c r="S41" s="224"/>
      <c r="T41" s="259"/>
      <c r="U41" s="259"/>
      <c r="V41" s="259"/>
      <c r="W41" s="259"/>
      <c r="X41" s="259"/>
      <c r="Y41" s="259"/>
      <c r="Z41" s="259"/>
      <c r="AA41" s="259"/>
      <c r="AB41" s="259"/>
      <c r="AC41" s="259"/>
    </row>
    <row r="42" spans="1:29">
      <c r="A42" s="136"/>
      <c r="B42" s="103" t="s">
        <v>35</v>
      </c>
      <c r="C42" s="131"/>
      <c r="D42" s="132"/>
      <c r="E42" s="143"/>
      <c r="F42" s="113"/>
      <c r="I42" s="224"/>
      <c r="J42" s="224"/>
      <c r="K42" s="224"/>
      <c r="L42" s="224"/>
      <c r="M42" s="224"/>
      <c r="N42" s="224"/>
      <c r="O42" s="224"/>
      <c r="P42" s="224"/>
      <c r="Q42" s="224"/>
      <c r="R42" s="224"/>
      <c r="S42" s="224"/>
      <c r="T42" s="205"/>
      <c r="U42" s="205"/>
      <c r="V42" s="205"/>
      <c r="W42" s="205"/>
      <c r="X42" s="205"/>
      <c r="Y42" s="205"/>
      <c r="Z42" s="205"/>
      <c r="AA42" s="205"/>
      <c r="AB42" s="205"/>
      <c r="AC42" s="205"/>
    </row>
    <row r="43" spans="1:29" ht="31.5">
      <c r="A43" s="207" t="s">
        <v>90</v>
      </c>
      <c r="B43" s="160" t="s">
        <v>92</v>
      </c>
      <c r="C43" s="141" t="s">
        <v>49</v>
      </c>
      <c r="D43" s="129">
        <v>6000</v>
      </c>
      <c r="E43" s="117"/>
      <c r="F43" s="142">
        <f>E43*D43</f>
        <v>0</v>
      </c>
      <c r="I43" s="224"/>
      <c r="J43" s="224"/>
      <c r="K43" s="224"/>
      <c r="L43" s="224"/>
      <c r="M43" s="224"/>
      <c r="N43" s="224"/>
      <c r="O43" s="224"/>
      <c r="P43" s="224"/>
      <c r="Q43" s="224"/>
      <c r="R43" s="224"/>
      <c r="S43" s="224"/>
      <c r="T43" s="205"/>
      <c r="U43" s="205"/>
      <c r="V43" s="205"/>
      <c r="W43" s="205"/>
      <c r="X43" s="205"/>
      <c r="Y43" s="205"/>
      <c r="Z43" s="205"/>
      <c r="AA43" s="205"/>
      <c r="AB43" s="205"/>
      <c r="AC43" s="205"/>
    </row>
    <row r="44" spans="1:29" ht="31.5">
      <c r="A44" s="216"/>
      <c r="B44" s="103" t="s">
        <v>104</v>
      </c>
      <c r="C44" s="131"/>
      <c r="D44" s="132"/>
      <c r="E44" s="143"/>
      <c r="F44" s="113"/>
      <c r="I44" s="224"/>
      <c r="J44" s="224"/>
      <c r="K44" s="224"/>
      <c r="L44" s="224"/>
      <c r="M44" s="224"/>
      <c r="N44" s="224"/>
      <c r="O44" s="224"/>
      <c r="P44" s="224"/>
      <c r="Q44" s="224"/>
      <c r="R44" s="224"/>
      <c r="S44" s="224"/>
      <c r="T44" s="205"/>
      <c r="U44" s="205"/>
      <c r="V44" s="205"/>
      <c r="W44" s="205"/>
      <c r="X44" s="205"/>
      <c r="Y44" s="205"/>
      <c r="Z44" s="205"/>
      <c r="AA44" s="205"/>
      <c r="AB44" s="205"/>
      <c r="AC44" s="205"/>
    </row>
    <row r="45" spans="1:29" ht="31.5">
      <c r="A45" s="213" t="s">
        <v>120</v>
      </c>
      <c r="B45" s="195" t="s">
        <v>145</v>
      </c>
      <c r="C45" s="93" t="s">
        <v>50</v>
      </c>
      <c r="D45" s="211">
        <v>6</v>
      </c>
      <c r="E45" s="109"/>
      <c r="F45" s="110">
        <f>E45*D45</f>
        <v>0</v>
      </c>
      <c r="I45" s="224"/>
      <c r="J45" s="224"/>
      <c r="K45" s="224"/>
      <c r="L45" s="224"/>
      <c r="M45" s="224"/>
      <c r="N45" s="224"/>
      <c r="O45" s="224"/>
      <c r="P45" s="224"/>
      <c r="Q45" s="224"/>
      <c r="R45" s="224"/>
      <c r="S45" s="224"/>
      <c r="T45" s="205"/>
      <c r="U45" s="205"/>
      <c r="V45" s="205"/>
      <c r="W45" s="205"/>
      <c r="X45" s="205"/>
      <c r="Y45" s="205"/>
      <c r="Z45" s="205"/>
      <c r="AA45" s="205"/>
      <c r="AB45" s="205"/>
      <c r="AC45" s="205"/>
    </row>
    <row r="46" spans="1:29" ht="31.5">
      <c r="A46" s="214" t="s">
        <v>125</v>
      </c>
      <c r="B46" s="195" t="s">
        <v>218</v>
      </c>
      <c r="C46" s="93" t="s">
        <v>49</v>
      </c>
      <c r="D46" s="212">
        <v>700</v>
      </c>
      <c r="E46" s="109"/>
      <c r="F46" s="110">
        <f>E46*D46</f>
        <v>0</v>
      </c>
      <c r="I46" s="224"/>
      <c r="J46" s="224"/>
      <c r="K46" s="224"/>
      <c r="L46" s="224"/>
      <c r="M46" s="224"/>
      <c r="N46" s="224"/>
      <c r="O46" s="224"/>
      <c r="P46" s="224"/>
      <c r="Q46" s="224"/>
      <c r="R46" s="224"/>
      <c r="S46" s="224"/>
      <c r="T46" s="205"/>
      <c r="U46" s="205"/>
      <c r="V46" s="205"/>
      <c r="W46" s="205"/>
      <c r="X46" s="205"/>
      <c r="Y46" s="205"/>
      <c r="Z46" s="205"/>
      <c r="AA46" s="205"/>
      <c r="AB46" s="205"/>
      <c r="AC46" s="205"/>
    </row>
    <row r="47" spans="1:29">
      <c r="A47" s="136"/>
      <c r="B47" s="103" t="s">
        <v>39</v>
      </c>
      <c r="C47" s="131"/>
      <c r="D47" s="132"/>
      <c r="E47" s="143"/>
      <c r="F47" s="113"/>
      <c r="I47" s="224"/>
      <c r="J47" s="224"/>
      <c r="K47" s="224"/>
      <c r="L47" s="224"/>
      <c r="M47" s="224"/>
      <c r="N47" s="224"/>
      <c r="O47" s="224"/>
      <c r="P47" s="224"/>
      <c r="Q47" s="224"/>
      <c r="R47" s="224"/>
      <c r="S47" s="224"/>
      <c r="T47" s="205"/>
      <c r="U47" s="205"/>
      <c r="V47" s="205"/>
      <c r="W47" s="205"/>
      <c r="X47" s="205"/>
      <c r="Y47" s="205"/>
      <c r="Z47" s="205"/>
      <c r="AA47" s="205"/>
      <c r="AB47" s="205"/>
      <c r="AC47" s="205"/>
    </row>
    <row r="48" spans="1:29">
      <c r="A48" s="207" t="s">
        <v>110</v>
      </c>
      <c r="B48" s="160" t="s">
        <v>111</v>
      </c>
      <c r="C48" s="141" t="s">
        <v>50</v>
      </c>
      <c r="D48" s="129">
        <v>1312</v>
      </c>
      <c r="E48" s="117"/>
      <c r="F48" s="142">
        <f>E48*D48</f>
        <v>0</v>
      </c>
      <c r="I48" s="224"/>
      <c r="J48" s="224"/>
      <c r="K48" s="224"/>
      <c r="L48" s="224"/>
      <c r="M48" s="224"/>
      <c r="N48" s="224"/>
      <c r="O48" s="224"/>
      <c r="P48" s="224"/>
      <c r="Q48" s="224"/>
      <c r="R48" s="224"/>
      <c r="S48" s="224"/>
      <c r="T48" s="205"/>
      <c r="U48" s="205"/>
      <c r="V48" s="205"/>
      <c r="W48" s="205"/>
      <c r="X48" s="205"/>
      <c r="Y48" s="205"/>
      <c r="Z48" s="205"/>
      <c r="AA48" s="205"/>
      <c r="AB48" s="205"/>
      <c r="AC48" s="205"/>
    </row>
    <row r="49" spans="1:29" ht="31.5">
      <c r="A49" s="207" t="s">
        <v>146</v>
      </c>
      <c r="B49" s="160" t="s">
        <v>147</v>
      </c>
      <c r="C49" s="141" t="s">
        <v>50</v>
      </c>
      <c r="D49" s="129">
        <v>307</v>
      </c>
      <c r="E49" s="117"/>
      <c r="F49" s="142">
        <f>E49*D49</f>
        <v>0</v>
      </c>
      <c r="I49" s="224"/>
      <c r="J49" s="224"/>
      <c r="K49" s="224"/>
      <c r="L49" s="224"/>
      <c r="M49" s="224"/>
      <c r="N49" s="224"/>
      <c r="O49" s="224"/>
      <c r="P49" s="224"/>
      <c r="Q49" s="224"/>
      <c r="R49" s="224"/>
      <c r="S49" s="224"/>
      <c r="T49" s="205"/>
      <c r="U49" s="205"/>
      <c r="V49" s="205"/>
      <c r="W49" s="205"/>
      <c r="X49" s="205"/>
      <c r="Y49" s="205"/>
      <c r="Z49" s="205"/>
      <c r="AA49" s="205"/>
      <c r="AB49" s="205"/>
      <c r="AC49" s="205"/>
    </row>
    <row r="50" spans="1:29" ht="31.5">
      <c r="A50" s="207" t="s">
        <v>219</v>
      </c>
      <c r="B50" s="160" t="s">
        <v>220</v>
      </c>
      <c r="C50" s="141" t="s">
        <v>50</v>
      </c>
      <c r="D50" s="129">
        <v>3206</v>
      </c>
      <c r="E50" s="117"/>
      <c r="F50" s="142">
        <f>E50*D50</f>
        <v>0</v>
      </c>
      <c r="I50" s="224"/>
      <c r="J50" s="224"/>
      <c r="K50" s="224"/>
      <c r="L50" s="224"/>
      <c r="M50" s="224"/>
      <c r="N50" s="224"/>
      <c r="O50" s="224"/>
      <c r="P50" s="224"/>
      <c r="Q50" s="224"/>
      <c r="R50" s="224"/>
      <c r="S50" s="224"/>
      <c r="T50" s="205"/>
      <c r="U50" s="205"/>
      <c r="V50" s="205"/>
      <c r="W50" s="205"/>
      <c r="X50" s="205"/>
      <c r="Y50" s="205"/>
      <c r="Z50" s="205"/>
      <c r="AA50" s="205"/>
      <c r="AB50" s="205"/>
      <c r="AC50" s="205"/>
    </row>
    <row r="51" spans="1:29">
      <c r="A51" s="136"/>
      <c r="B51" s="103" t="s">
        <v>40</v>
      </c>
      <c r="C51" s="131"/>
      <c r="D51" s="137"/>
      <c r="E51" s="143"/>
      <c r="F51" s="113"/>
    </row>
    <row r="52" spans="1:29">
      <c r="A52" s="207" t="s">
        <v>66</v>
      </c>
      <c r="B52" s="160" t="s">
        <v>103</v>
      </c>
      <c r="C52" s="141" t="s">
        <v>49</v>
      </c>
      <c r="D52" s="129">
        <v>1088</v>
      </c>
      <c r="E52" s="117"/>
      <c r="F52" s="142">
        <f>E52*D52</f>
        <v>0</v>
      </c>
    </row>
    <row r="53" spans="1:29">
      <c r="A53" s="207" t="s">
        <v>102</v>
      </c>
      <c r="B53" s="160" t="s">
        <v>135</v>
      </c>
      <c r="C53" s="141" t="s">
        <v>49</v>
      </c>
      <c r="D53" s="129">
        <v>64</v>
      </c>
      <c r="E53" s="117"/>
      <c r="F53" s="142">
        <f>E53*D53</f>
        <v>0</v>
      </c>
    </row>
    <row r="54" spans="1:29">
      <c r="A54" s="207" t="s">
        <v>67</v>
      </c>
      <c r="B54" s="160" t="s">
        <v>33</v>
      </c>
      <c r="C54" s="141" t="s">
        <v>49</v>
      </c>
      <c r="D54" s="129">
        <f>D52+D53</f>
        <v>1152</v>
      </c>
      <c r="E54" s="117"/>
      <c r="F54" s="142">
        <f>E54*D54</f>
        <v>0</v>
      </c>
    </row>
    <row r="55" spans="1:29" s="226" customFormat="1" ht="126">
      <c r="A55" s="207" t="s">
        <v>306</v>
      </c>
      <c r="B55" s="250" t="s">
        <v>307</v>
      </c>
      <c r="C55" s="246" t="s">
        <v>49</v>
      </c>
      <c r="D55" s="240">
        <v>55</v>
      </c>
      <c r="E55" s="237"/>
      <c r="F55" s="247">
        <f>E55*D55</f>
        <v>0</v>
      </c>
      <c r="H55" s="224"/>
    </row>
    <row r="56" spans="1:29" s="226" customFormat="1">
      <c r="A56" s="262" t="s">
        <v>232</v>
      </c>
      <c r="B56" s="254" t="s">
        <v>233</v>
      </c>
      <c r="C56" s="227" t="s">
        <v>50</v>
      </c>
      <c r="D56" s="261">
        <v>270</v>
      </c>
      <c r="E56" s="231"/>
      <c r="F56" s="232">
        <f>D56*E56</f>
        <v>0</v>
      </c>
      <c r="H56" s="224"/>
    </row>
    <row r="57" spans="1:29" ht="31.5">
      <c r="A57" s="136"/>
      <c r="B57" s="103" t="s">
        <v>82</v>
      </c>
      <c r="C57" s="131"/>
      <c r="D57" s="137"/>
      <c r="E57" s="143"/>
      <c r="F57" s="113"/>
    </row>
    <row r="58" spans="1:29" ht="31.5">
      <c r="A58" s="208" t="s">
        <v>215</v>
      </c>
      <c r="B58" s="114" t="s">
        <v>216</v>
      </c>
      <c r="C58" s="115" t="s">
        <v>68</v>
      </c>
      <c r="D58" s="134">
        <v>11973</v>
      </c>
      <c r="E58" s="117"/>
      <c r="F58" s="118">
        <f>E58*D58</f>
        <v>0</v>
      </c>
    </row>
    <row r="59" spans="1:29" s="144" customFormat="1" ht="16.5" thickBot="1">
      <c r="A59" s="209"/>
      <c r="B59" s="183"/>
      <c r="C59" s="176"/>
      <c r="D59" s="177"/>
      <c r="E59" s="178"/>
      <c r="F59" s="179"/>
      <c r="G59" s="82"/>
      <c r="H59" s="224"/>
    </row>
    <row r="60" spans="1:29" s="84" customFormat="1" ht="19.5" thickTop="1" thickBot="1">
      <c r="A60" s="180"/>
      <c r="B60" s="197" t="s">
        <v>14</v>
      </c>
      <c r="C60" s="122"/>
      <c r="D60" s="123"/>
      <c r="E60" s="182"/>
      <c r="F60" s="146">
        <f>SUM(F33:F59)</f>
        <v>0</v>
      </c>
      <c r="G60" s="82"/>
      <c r="H60" s="224"/>
    </row>
    <row r="61" spans="1:29" s="128" customFormat="1" ht="20.25">
      <c r="A61" s="124" t="s">
        <v>16</v>
      </c>
      <c r="B61" s="198" t="s">
        <v>2</v>
      </c>
      <c r="C61" s="125"/>
      <c r="D61" s="126"/>
      <c r="E61" s="126"/>
      <c r="F61" s="127"/>
      <c r="G61" s="82"/>
      <c r="H61" s="224"/>
    </row>
    <row r="62" spans="1:29">
      <c r="A62" s="139"/>
      <c r="B62" s="103" t="s">
        <v>70</v>
      </c>
      <c r="C62" s="131"/>
      <c r="D62" s="132"/>
      <c r="E62" s="132"/>
      <c r="F62" s="140"/>
    </row>
    <row r="63" spans="1:29">
      <c r="A63" s="139"/>
      <c r="B63" s="103" t="s">
        <v>41</v>
      </c>
      <c r="C63" s="131"/>
      <c r="D63" s="132"/>
      <c r="E63" s="132"/>
      <c r="F63" s="140"/>
    </row>
    <row r="64" spans="1:29" ht="47.25">
      <c r="A64" s="208" t="s">
        <v>121</v>
      </c>
      <c r="B64" s="114" t="s">
        <v>122</v>
      </c>
      <c r="C64" s="115" t="s">
        <v>50</v>
      </c>
      <c r="D64" s="134">
        <v>220</v>
      </c>
      <c r="E64" s="117"/>
      <c r="F64" s="118">
        <f>D64*E64</f>
        <v>0</v>
      </c>
    </row>
    <row r="65" spans="1:8" ht="31.5">
      <c r="A65" s="208" t="s">
        <v>69</v>
      </c>
      <c r="B65" s="114" t="s">
        <v>221</v>
      </c>
      <c r="C65" s="115" t="s">
        <v>50</v>
      </c>
      <c r="D65" s="134">
        <v>1020</v>
      </c>
      <c r="E65" s="117"/>
      <c r="F65" s="118">
        <f>D65*E65</f>
        <v>0</v>
      </c>
    </row>
    <row r="66" spans="1:8">
      <c r="A66" s="136"/>
      <c r="B66" s="103" t="s">
        <v>83</v>
      </c>
      <c r="C66" s="131"/>
      <c r="D66" s="132"/>
      <c r="E66" s="143"/>
      <c r="F66" s="113"/>
    </row>
    <row r="67" spans="1:8" ht="31.5">
      <c r="A67" s="213" t="s">
        <v>148</v>
      </c>
      <c r="B67" s="195" t="s">
        <v>299</v>
      </c>
      <c r="C67" s="93" t="s">
        <v>49</v>
      </c>
      <c r="D67" s="212">
        <v>420</v>
      </c>
      <c r="E67" s="117"/>
      <c r="F67" s="142">
        <f>D67*E67</f>
        <v>0</v>
      </c>
    </row>
    <row r="68" spans="1:8" ht="31.5">
      <c r="A68" s="213" t="s">
        <v>149</v>
      </c>
      <c r="B68" s="195" t="s">
        <v>222</v>
      </c>
      <c r="C68" s="93" t="s">
        <v>49</v>
      </c>
      <c r="D68" s="212">
        <v>410</v>
      </c>
      <c r="E68" s="117"/>
      <c r="F68" s="142">
        <f t="shared" ref="F68:F69" si="11">D68*E68</f>
        <v>0</v>
      </c>
    </row>
    <row r="69" spans="1:8" ht="31.5">
      <c r="A69" s="262" t="s">
        <v>223</v>
      </c>
      <c r="B69" s="254" t="s">
        <v>224</v>
      </c>
      <c r="C69" s="93" t="s">
        <v>49</v>
      </c>
      <c r="D69" s="212">
        <v>4135</v>
      </c>
      <c r="E69" s="117"/>
      <c r="F69" s="142">
        <f t="shared" si="11"/>
        <v>0</v>
      </c>
    </row>
    <row r="70" spans="1:8">
      <c r="A70" s="139"/>
      <c r="B70" s="103" t="s">
        <v>71</v>
      </c>
      <c r="C70" s="131"/>
      <c r="D70" s="132"/>
      <c r="E70" s="132"/>
      <c r="F70" s="140"/>
    </row>
    <row r="71" spans="1:8">
      <c r="A71" s="136"/>
      <c r="B71" s="103" t="s">
        <v>84</v>
      </c>
      <c r="C71" s="131"/>
      <c r="D71" s="132"/>
      <c r="E71" s="143"/>
      <c r="F71" s="113"/>
    </row>
    <row r="72" spans="1:8">
      <c r="A72" s="207" t="s">
        <v>107</v>
      </c>
      <c r="B72" s="160" t="s">
        <v>51</v>
      </c>
      <c r="C72" s="141" t="s">
        <v>49</v>
      </c>
      <c r="D72" s="129">
        <f>D69+D68+D21*2</f>
        <v>4875</v>
      </c>
      <c r="E72" s="117"/>
      <c r="F72" s="142">
        <f>D72*E72</f>
        <v>0</v>
      </c>
    </row>
    <row r="73" spans="1:8" s="226" customFormat="1" ht="31.5">
      <c r="A73" s="262" t="s">
        <v>225</v>
      </c>
      <c r="B73" s="254" t="s">
        <v>226</v>
      </c>
      <c r="C73" s="235" t="s">
        <v>49</v>
      </c>
      <c r="D73" s="242">
        <f>D68+D69</f>
        <v>4545</v>
      </c>
      <c r="E73" s="237"/>
      <c r="F73" s="238">
        <f>D73*E73</f>
        <v>0</v>
      </c>
      <c r="H73" s="224"/>
    </row>
    <row r="74" spans="1:8" ht="31.5">
      <c r="A74" s="213" t="s">
        <v>123</v>
      </c>
      <c r="B74" s="175" t="s">
        <v>300</v>
      </c>
      <c r="C74" s="115" t="s">
        <v>49</v>
      </c>
      <c r="D74" s="134">
        <v>1045</v>
      </c>
      <c r="E74" s="117"/>
      <c r="F74" s="142">
        <f t="shared" ref="F74" si="12">D74*E74</f>
        <v>0</v>
      </c>
    </row>
    <row r="75" spans="1:8">
      <c r="A75" s="139"/>
      <c r="B75" s="103" t="s">
        <v>168</v>
      </c>
      <c r="C75" s="131"/>
      <c r="D75" s="132"/>
      <c r="E75" s="132"/>
      <c r="F75" s="140"/>
    </row>
    <row r="76" spans="1:8" ht="47.25">
      <c r="A76" s="267" t="s">
        <v>175</v>
      </c>
      <c r="B76" s="253" t="s">
        <v>176</v>
      </c>
      <c r="C76" s="246" t="s">
        <v>49</v>
      </c>
      <c r="D76" s="240">
        <v>53</v>
      </c>
      <c r="E76" s="251"/>
      <c r="F76" s="232">
        <f>D76*E76</f>
        <v>0</v>
      </c>
    </row>
    <row r="77" spans="1:8" s="226" customFormat="1" ht="31.5">
      <c r="A77" s="267" t="s">
        <v>301</v>
      </c>
      <c r="B77" s="253" t="s">
        <v>302</v>
      </c>
      <c r="C77" s="246" t="s">
        <v>49</v>
      </c>
      <c r="D77" s="240">
        <v>25</v>
      </c>
      <c r="E77" s="251"/>
      <c r="F77" s="232">
        <f>D77*E77</f>
        <v>0</v>
      </c>
      <c r="H77" s="224"/>
    </row>
    <row r="78" spans="1:8">
      <c r="A78" s="139"/>
      <c r="B78" s="103" t="s">
        <v>72</v>
      </c>
      <c r="C78" s="131"/>
      <c r="D78" s="132"/>
      <c r="E78" s="132"/>
      <c r="F78" s="140"/>
    </row>
    <row r="79" spans="1:8">
      <c r="A79" s="136"/>
      <c r="B79" s="103" t="s">
        <v>42</v>
      </c>
      <c r="C79" s="131"/>
      <c r="D79" s="132"/>
      <c r="E79" s="143"/>
      <c r="F79" s="113"/>
    </row>
    <row r="80" spans="1:8" s="144" customFormat="1" ht="31.5">
      <c r="A80" s="213" t="s">
        <v>85</v>
      </c>
      <c r="B80" s="195" t="s">
        <v>109</v>
      </c>
      <c r="C80" s="93" t="s">
        <v>101</v>
      </c>
      <c r="D80" s="212">
        <v>560</v>
      </c>
      <c r="E80" s="117"/>
      <c r="F80" s="110">
        <f>D80*E80</f>
        <v>0</v>
      </c>
      <c r="G80" s="82"/>
      <c r="H80" s="224"/>
    </row>
    <row r="81" spans="1:8" s="144" customFormat="1" ht="31.5">
      <c r="A81" s="213" t="s">
        <v>150</v>
      </c>
      <c r="B81" s="195" t="s">
        <v>151</v>
      </c>
      <c r="C81" s="93" t="s">
        <v>101</v>
      </c>
      <c r="D81" s="212">
        <v>130</v>
      </c>
      <c r="E81" s="222"/>
      <c r="F81" s="110">
        <f>D81*E81</f>
        <v>0</v>
      </c>
      <c r="G81" s="82"/>
      <c r="H81" s="224"/>
    </row>
    <row r="82" spans="1:8" s="144" customFormat="1" ht="31.5">
      <c r="A82" s="213" t="s">
        <v>152</v>
      </c>
      <c r="B82" s="195" t="s">
        <v>153</v>
      </c>
      <c r="C82" s="93" t="s">
        <v>101</v>
      </c>
      <c r="D82" s="212">
        <v>4</v>
      </c>
      <c r="E82" s="109"/>
      <c r="F82" s="110">
        <f>D82*E82</f>
        <v>0</v>
      </c>
      <c r="G82" s="82"/>
      <c r="H82" s="224"/>
    </row>
    <row r="83" spans="1:8" s="144" customFormat="1">
      <c r="A83" s="216"/>
      <c r="B83" s="103" t="s">
        <v>154</v>
      </c>
      <c r="C83" s="131"/>
      <c r="D83" s="132"/>
      <c r="E83" s="143"/>
      <c r="F83" s="113"/>
      <c r="G83" s="82"/>
      <c r="H83" s="224"/>
    </row>
    <row r="84" spans="1:8" s="144" customFormat="1" ht="31.5">
      <c r="A84" s="214" t="s">
        <v>155</v>
      </c>
      <c r="B84" s="223" t="s">
        <v>209</v>
      </c>
      <c r="C84" s="93" t="s">
        <v>101</v>
      </c>
      <c r="D84" s="212">
        <v>390</v>
      </c>
      <c r="E84" s="222"/>
      <c r="F84" s="110">
        <f>D84*E84</f>
        <v>0</v>
      </c>
      <c r="G84" s="82"/>
      <c r="H84" s="224"/>
    </row>
    <row r="85" spans="1:8" s="144" customFormat="1">
      <c r="A85" s="136"/>
      <c r="B85" s="103" t="s">
        <v>43</v>
      </c>
      <c r="C85" s="131"/>
      <c r="D85" s="132"/>
      <c r="E85" s="143"/>
      <c r="F85" s="113"/>
      <c r="G85" s="82"/>
      <c r="H85" s="224"/>
    </row>
    <row r="86" spans="1:8" s="144" customFormat="1" ht="31.5">
      <c r="A86" s="207" t="s">
        <v>106</v>
      </c>
      <c r="B86" s="195" t="s">
        <v>170</v>
      </c>
      <c r="C86" s="141" t="s">
        <v>50</v>
      </c>
      <c r="D86" s="129">
        <v>31</v>
      </c>
      <c r="E86" s="162"/>
      <c r="F86" s="142">
        <f>E86*D86</f>
        <v>0</v>
      </c>
      <c r="G86" s="82"/>
      <c r="H86" s="224"/>
    </row>
    <row r="87" spans="1:8" s="144" customFormat="1" ht="31.5">
      <c r="A87" s="218" t="s">
        <v>124</v>
      </c>
      <c r="B87" s="219" t="s">
        <v>169</v>
      </c>
      <c r="C87" s="141" t="s">
        <v>50</v>
      </c>
      <c r="D87" s="129">
        <v>26</v>
      </c>
      <c r="E87" s="162"/>
      <c r="F87" s="142">
        <f>E87*D87</f>
        <v>0</v>
      </c>
      <c r="G87" s="82"/>
      <c r="H87" s="224"/>
    </row>
    <row r="88" spans="1:8" ht="16.5" thickBot="1">
      <c r="A88" s="181"/>
      <c r="B88" s="145"/>
      <c r="C88" s="120"/>
      <c r="D88" s="138"/>
      <c r="E88" s="164"/>
      <c r="F88" s="121"/>
    </row>
    <row r="89" spans="1:8" ht="19.5" thickTop="1" thickBot="1">
      <c r="A89" s="180"/>
      <c r="B89" s="197" t="s">
        <v>14</v>
      </c>
      <c r="C89" s="122"/>
      <c r="D89" s="123"/>
      <c r="E89" s="165"/>
      <c r="F89" s="146">
        <f>SUM(F64:F88)</f>
        <v>0</v>
      </c>
    </row>
    <row r="90" spans="1:8" s="101" customFormat="1" ht="20.25">
      <c r="A90" s="124" t="s">
        <v>17</v>
      </c>
      <c r="B90" s="198" t="s">
        <v>27</v>
      </c>
      <c r="C90" s="125"/>
      <c r="D90" s="126"/>
      <c r="E90" s="167"/>
      <c r="F90" s="147"/>
      <c r="G90" s="82"/>
      <c r="H90" s="224"/>
    </row>
    <row r="91" spans="1:8" s="101" customFormat="1" ht="20.25">
      <c r="A91" s="139"/>
      <c r="B91" s="103" t="s">
        <v>86</v>
      </c>
      <c r="C91" s="131"/>
      <c r="D91" s="137"/>
      <c r="E91" s="143"/>
      <c r="F91" s="113"/>
      <c r="G91" s="82"/>
      <c r="H91" s="224"/>
    </row>
    <row r="92" spans="1:8" s="228" customFormat="1" ht="48">
      <c r="A92" s="264" t="s">
        <v>260</v>
      </c>
      <c r="B92" s="252" t="s">
        <v>261</v>
      </c>
      <c r="C92" s="227" t="s">
        <v>262</v>
      </c>
      <c r="D92" s="242">
        <v>33</v>
      </c>
      <c r="E92" s="231"/>
      <c r="F92" s="238">
        <f t="shared" ref="F92" si="13">E92*D92</f>
        <v>0</v>
      </c>
      <c r="G92" s="226"/>
      <c r="H92" s="224"/>
    </row>
    <row r="93" spans="1:8" s="101" customFormat="1" ht="31.5">
      <c r="A93" s="215" t="s">
        <v>258</v>
      </c>
      <c r="B93" s="220" t="s">
        <v>259</v>
      </c>
      <c r="C93" s="93" t="s">
        <v>101</v>
      </c>
      <c r="D93" s="134">
        <v>105</v>
      </c>
      <c r="E93" s="109"/>
      <c r="F93" s="118">
        <f>E93*D93</f>
        <v>0</v>
      </c>
      <c r="G93" s="82"/>
      <c r="H93" s="224"/>
    </row>
    <row r="94" spans="1:8" s="101" customFormat="1" ht="47.25">
      <c r="A94" s="208" t="s">
        <v>108</v>
      </c>
      <c r="B94" s="192" t="s">
        <v>227</v>
      </c>
      <c r="C94" s="93" t="s">
        <v>101</v>
      </c>
      <c r="D94" s="134">
        <v>263</v>
      </c>
      <c r="E94" s="109"/>
      <c r="F94" s="118">
        <f t="shared" ref="F94" si="14">E94*D94</f>
        <v>0</v>
      </c>
      <c r="G94" s="82"/>
      <c r="H94" s="224"/>
    </row>
    <row r="95" spans="1:8" s="228" customFormat="1" ht="20.25">
      <c r="A95" s="245"/>
      <c r="B95" s="257" t="s">
        <v>267</v>
      </c>
      <c r="C95" s="241"/>
      <c r="D95" s="244"/>
      <c r="E95" s="248"/>
      <c r="F95" s="234"/>
      <c r="G95" s="226"/>
      <c r="H95" s="224"/>
    </row>
    <row r="96" spans="1:8" s="228" customFormat="1" ht="48">
      <c r="A96" s="264" t="s">
        <v>271</v>
      </c>
      <c r="B96" s="265" t="s">
        <v>272</v>
      </c>
      <c r="C96" s="227" t="s">
        <v>101</v>
      </c>
      <c r="D96" s="242">
        <v>116</v>
      </c>
      <c r="E96" s="231"/>
      <c r="F96" s="238">
        <f t="shared" ref="F96:F101" si="15">E96*D96</f>
        <v>0</v>
      </c>
      <c r="G96" s="226"/>
      <c r="H96" s="224"/>
    </row>
    <row r="97" spans="1:8" s="228" customFormat="1" ht="48">
      <c r="A97" s="264" t="s">
        <v>263</v>
      </c>
      <c r="B97" s="265" t="s">
        <v>264</v>
      </c>
      <c r="C97" s="227" t="s">
        <v>101</v>
      </c>
      <c r="D97" s="242">
        <v>246</v>
      </c>
      <c r="E97" s="231"/>
      <c r="F97" s="238">
        <f t="shared" si="15"/>
        <v>0</v>
      </c>
      <c r="G97" s="226"/>
      <c r="H97" s="224"/>
    </row>
    <row r="98" spans="1:8" s="228" customFormat="1" ht="48">
      <c r="A98" s="264" t="s">
        <v>273</v>
      </c>
      <c r="B98" s="265" t="s">
        <v>274</v>
      </c>
      <c r="C98" s="227" t="s">
        <v>101</v>
      </c>
      <c r="D98" s="242">
        <v>13</v>
      </c>
      <c r="E98" s="231"/>
      <c r="F98" s="238">
        <f t="shared" si="15"/>
        <v>0</v>
      </c>
      <c r="G98" s="226"/>
      <c r="H98" s="224"/>
    </row>
    <row r="99" spans="1:8" s="228" customFormat="1" ht="32.25">
      <c r="A99" s="279" t="s">
        <v>265</v>
      </c>
      <c r="B99" s="280" t="s">
        <v>266</v>
      </c>
      <c r="C99" s="227" t="s">
        <v>101</v>
      </c>
      <c r="D99" s="242">
        <f>D96+D97+D98</f>
        <v>375</v>
      </c>
      <c r="E99" s="231"/>
      <c r="F99" s="238">
        <f t="shared" si="15"/>
        <v>0</v>
      </c>
      <c r="G99" s="226"/>
      <c r="H99" s="224"/>
    </row>
    <row r="100" spans="1:8" s="228" customFormat="1" ht="20.25">
      <c r="A100" s="264" t="s">
        <v>269</v>
      </c>
      <c r="B100" s="254" t="s">
        <v>270</v>
      </c>
      <c r="C100" s="276" t="s">
        <v>101</v>
      </c>
      <c r="D100" s="277">
        <f>D97+D98</f>
        <v>259</v>
      </c>
      <c r="E100" s="278"/>
      <c r="F100" s="238">
        <f t="shared" si="15"/>
        <v>0</v>
      </c>
      <c r="G100" s="226"/>
      <c r="H100" s="224"/>
    </row>
    <row r="101" spans="1:8" s="228" customFormat="1" ht="32.25">
      <c r="A101" s="264" t="s">
        <v>303</v>
      </c>
      <c r="B101" s="275" t="s">
        <v>304</v>
      </c>
      <c r="C101" s="276" t="s">
        <v>13</v>
      </c>
      <c r="D101" s="277">
        <v>14</v>
      </c>
      <c r="E101" s="278"/>
      <c r="F101" s="238">
        <f t="shared" si="15"/>
        <v>0</v>
      </c>
      <c r="G101" s="226"/>
      <c r="H101" s="224"/>
    </row>
    <row r="102" spans="1:8">
      <c r="A102" s="139"/>
      <c r="B102" s="203" t="s">
        <v>268</v>
      </c>
      <c r="C102" s="131"/>
      <c r="D102" s="137"/>
      <c r="E102" s="143"/>
      <c r="F102" s="113"/>
    </row>
    <row r="103" spans="1:8" ht="31.5">
      <c r="A103" s="208" t="s">
        <v>93</v>
      </c>
      <c r="B103" s="202" t="s">
        <v>94</v>
      </c>
      <c r="C103" s="93" t="s">
        <v>101</v>
      </c>
      <c r="D103" s="134">
        <v>142</v>
      </c>
      <c r="E103" s="162"/>
      <c r="F103" s="118">
        <f t="shared" ref="F103:F105" si="16">E103*D103</f>
        <v>0</v>
      </c>
    </row>
    <row r="104" spans="1:8" s="226" customFormat="1" ht="31.5">
      <c r="A104" s="208" t="s">
        <v>275</v>
      </c>
      <c r="B104" s="256" t="s">
        <v>276</v>
      </c>
      <c r="C104" s="227" t="s">
        <v>101</v>
      </c>
      <c r="D104" s="242">
        <v>12</v>
      </c>
      <c r="E104" s="251"/>
      <c r="F104" s="238">
        <f t="shared" ref="F104" si="17">E104*D104</f>
        <v>0</v>
      </c>
      <c r="H104" s="224"/>
    </row>
    <row r="105" spans="1:8" ht="31.5">
      <c r="A105" s="208" t="s">
        <v>91</v>
      </c>
      <c r="B105" s="204" t="s">
        <v>126</v>
      </c>
      <c r="C105" s="93" t="s">
        <v>101</v>
      </c>
      <c r="D105" s="134">
        <v>96</v>
      </c>
      <c r="E105" s="162"/>
      <c r="F105" s="118">
        <f t="shared" si="16"/>
        <v>0</v>
      </c>
    </row>
    <row r="106" spans="1:8" s="226" customFormat="1" ht="31.5">
      <c r="A106" s="208" t="s">
        <v>279</v>
      </c>
      <c r="B106" s="258" t="s">
        <v>280</v>
      </c>
      <c r="C106" s="227" t="s">
        <v>101</v>
      </c>
      <c r="D106" s="242">
        <v>12</v>
      </c>
      <c r="E106" s="251"/>
      <c r="F106" s="238">
        <f t="shared" ref="F106" si="18">E106*D106</f>
        <v>0</v>
      </c>
      <c r="H106" s="224"/>
    </row>
    <row r="107" spans="1:8" s="226" customFormat="1" ht="31.5">
      <c r="A107" s="208" t="s">
        <v>277</v>
      </c>
      <c r="B107" s="256" t="s">
        <v>278</v>
      </c>
      <c r="C107" s="227" t="s">
        <v>101</v>
      </c>
      <c r="D107" s="242">
        <f>D103+D104</f>
        <v>154</v>
      </c>
      <c r="E107" s="251"/>
      <c r="F107" s="238">
        <f t="shared" ref="F107" si="19">E107*D107</f>
        <v>0</v>
      </c>
      <c r="H107" s="224"/>
    </row>
    <row r="108" spans="1:8">
      <c r="A108" s="208" t="s">
        <v>137</v>
      </c>
      <c r="B108" s="204" t="s">
        <v>138</v>
      </c>
      <c r="C108" s="93" t="s">
        <v>101</v>
      </c>
      <c r="D108" s="134">
        <f>D103+D104</f>
        <v>154</v>
      </c>
      <c r="E108" s="162"/>
      <c r="F108" s="118">
        <f t="shared" ref="F108" si="20">E108*D108</f>
        <v>0</v>
      </c>
    </row>
    <row r="109" spans="1:8">
      <c r="A109" s="139"/>
      <c r="B109" s="203" t="s">
        <v>45</v>
      </c>
      <c r="C109" s="131"/>
      <c r="D109" s="137"/>
      <c r="E109" s="143"/>
      <c r="F109" s="113"/>
    </row>
    <row r="110" spans="1:8" s="226" customFormat="1" ht="31.5">
      <c r="A110" s="264" t="s">
        <v>228</v>
      </c>
      <c r="B110" s="265" t="s">
        <v>282</v>
      </c>
      <c r="C110" s="235" t="s">
        <v>13</v>
      </c>
      <c r="D110" s="242">
        <v>2</v>
      </c>
      <c r="E110" s="231"/>
      <c r="F110" s="238">
        <f t="shared" ref="F110:F114" si="21">E110*D110</f>
        <v>0</v>
      </c>
      <c r="H110" s="224"/>
    </row>
    <row r="111" spans="1:8" s="226" customFormat="1" ht="47.25">
      <c r="A111" s="264" t="s">
        <v>112</v>
      </c>
      <c r="B111" s="265" t="s">
        <v>231</v>
      </c>
      <c r="C111" s="235" t="s">
        <v>13</v>
      </c>
      <c r="D111" s="242">
        <v>12</v>
      </c>
      <c r="E111" s="231"/>
      <c r="F111" s="238">
        <f t="shared" si="21"/>
        <v>0</v>
      </c>
      <c r="H111" s="224"/>
    </row>
    <row r="112" spans="1:8" s="226" customFormat="1" ht="31.5">
      <c r="A112" s="264" t="s">
        <v>229</v>
      </c>
      <c r="B112" s="265" t="s">
        <v>281</v>
      </c>
      <c r="C112" s="235" t="s">
        <v>13</v>
      </c>
      <c r="D112" s="242">
        <v>8</v>
      </c>
      <c r="E112" s="231"/>
      <c r="F112" s="238">
        <f t="shared" si="21"/>
        <v>0</v>
      </c>
      <c r="H112" s="224"/>
    </row>
    <row r="113" spans="1:8" s="226" customFormat="1" ht="31.5">
      <c r="A113" s="264" t="s">
        <v>230</v>
      </c>
      <c r="B113" s="265" t="s">
        <v>283</v>
      </c>
      <c r="C113" s="235" t="s">
        <v>13</v>
      </c>
      <c r="D113" s="242">
        <v>3</v>
      </c>
      <c r="E113" s="231"/>
      <c r="F113" s="238">
        <f t="shared" si="21"/>
        <v>0</v>
      </c>
      <c r="H113" s="224"/>
    </row>
    <row r="114" spans="1:8" s="226" customFormat="1" ht="31.5">
      <c r="A114" s="264" t="s">
        <v>297</v>
      </c>
      <c r="B114" s="265" t="s">
        <v>298</v>
      </c>
      <c r="C114" s="235" t="s">
        <v>13</v>
      </c>
      <c r="D114" s="242">
        <v>1</v>
      </c>
      <c r="E114" s="231"/>
      <c r="F114" s="238">
        <f t="shared" si="21"/>
        <v>0</v>
      </c>
      <c r="H114" s="224"/>
    </row>
    <row r="115" spans="1:8" ht="31.5">
      <c r="A115" s="213" t="s">
        <v>113</v>
      </c>
      <c r="B115" s="195" t="s">
        <v>291</v>
      </c>
      <c r="C115" s="93" t="s">
        <v>13</v>
      </c>
      <c r="D115" s="212">
        <v>11</v>
      </c>
      <c r="E115" s="109"/>
      <c r="F115" s="110">
        <f t="shared" ref="F115" si="22">E115*D115</f>
        <v>0</v>
      </c>
    </row>
    <row r="116" spans="1:8" ht="31.5">
      <c r="A116" s="214" t="s">
        <v>156</v>
      </c>
      <c r="B116" s="195" t="s">
        <v>293</v>
      </c>
      <c r="C116" s="93" t="s">
        <v>13</v>
      </c>
      <c r="D116" s="212">
        <v>6</v>
      </c>
      <c r="E116" s="109"/>
      <c r="F116" s="110">
        <f t="shared" ref="F116:F119" si="23">E116*D116</f>
        <v>0</v>
      </c>
    </row>
    <row r="117" spans="1:8" s="226" customFormat="1" ht="63">
      <c r="A117" s="262" t="s">
        <v>284</v>
      </c>
      <c r="B117" s="281" t="s">
        <v>285</v>
      </c>
      <c r="C117" s="227" t="s">
        <v>13</v>
      </c>
      <c r="D117" s="261">
        <v>18</v>
      </c>
      <c r="E117" s="231"/>
      <c r="F117" s="232">
        <f t="shared" si="23"/>
        <v>0</v>
      </c>
      <c r="H117" s="224"/>
    </row>
    <row r="118" spans="1:8" s="226" customFormat="1" ht="31.5">
      <c r="A118" s="264" t="s">
        <v>289</v>
      </c>
      <c r="B118" s="265" t="s">
        <v>290</v>
      </c>
      <c r="C118" s="235" t="s">
        <v>13</v>
      </c>
      <c r="D118" s="242">
        <v>2</v>
      </c>
      <c r="E118" s="231"/>
      <c r="F118" s="238">
        <f t="shared" ref="F118" si="24">E118*D118</f>
        <v>0</v>
      </c>
      <c r="H118" s="224"/>
    </row>
    <row r="119" spans="1:8" ht="31.5">
      <c r="A119" s="215" t="s">
        <v>114</v>
      </c>
      <c r="B119" s="217" t="s">
        <v>296</v>
      </c>
      <c r="C119" s="115" t="s">
        <v>13</v>
      </c>
      <c r="D119" s="134">
        <v>5</v>
      </c>
      <c r="E119" s="109"/>
      <c r="F119" s="118">
        <f t="shared" si="23"/>
        <v>0</v>
      </c>
      <c r="H119" s="225"/>
    </row>
    <row r="120" spans="1:8" s="226" customFormat="1" ht="31.5">
      <c r="A120" s="264" t="s">
        <v>287</v>
      </c>
      <c r="B120" s="265" t="s">
        <v>292</v>
      </c>
      <c r="C120" s="235" t="s">
        <v>13</v>
      </c>
      <c r="D120" s="242">
        <v>3</v>
      </c>
      <c r="E120" s="231"/>
      <c r="F120" s="238">
        <f t="shared" ref="F120" si="25">E120*D120</f>
        <v>0</v>
      </c>
      <c r="H120" s="224"/>
    </row>
    <row r="121" spans="1:8" s="226" customFormat="1" ht="31.5">
      <c r="A121" s="264" t="s">
        <v>286</v>
      </c>
      <c r="B121" s="265" t="s">
        <v>288</v>
      </c>
      <c r="C121" s="235" t="s">
        <v>13</v>
      </c>
      <c r="D121" s="242">
        <v>1</v>
      </c>
      <c r="E121" s="231"/>
      <c r="F121" s="238">
        <f t="shared" ref="F121" si="26">E121*D121</f>
        <v>0</v>
      </c>
      <c r="H121" s="224"/>
    </row>
    <row r="122" spans="1:8" ht="31.5">
      <c r="A122" s="214" t="s">
        <v>136</v>
      </c>
      <c r="B122" s="195" t="s">
        <v>295</v>
      </c>
      <c r="C122" s="93" t="s">
        <v>13</v>
      </c>
      <c r="D122" s="212">
        <v>17</v>
      </c>
      <c r="E122" s="109"/>
      <c r="F122" s="110">
        <f>E122*D122</f>
        <v>0</v>
      </c>
    </row>
    <row r="123" spans="1:8" s="226" customFormat="1" ht="31.5">
      <c r="A123" s="263" t="s">
        <v>136</v>
      </c>
      <c r="B123" s="254" t="s">
        <v>294</v>
      </c>
      <c r="C123" s="227" t="s">
        <v>13</v>
      </c>
      <c r="D123" s="261">
        <v>1</v>
      </c>
      <c r="E123" s="231"/>
      <c r="F123" s="232">
        <f>E123*D123</f>
        <v>0</v>
      </c>
      <c r="H123" s="224"/>
    </row>
    <row r="124" spans="1:8" s="226" customFormat="1">
      <c r="A124" s="245"/>
      <c r="B124" s="229" t="s">
        <v>234</v>
      </c>
      <c r="C124" s="241"/>
      <c r="D124" s="244"/>
      <c r="E124" s="248"/>
      <c r="F124" s="234"/>
      <c r="H124" s="224"/>
    </row>
    <row r="125" spans="1:8" s="226" customFormat="1" ht="31.5">
      <c r="A125" s="263" t="s">
        <v>235</v>
      </c>
      <c r="B125" s="254" t="s">
        <v>236</v>
      </c>
      <c r="C125" s="227" t="s">
        <v>13</v>
      </c>
      <c r="D125" s="261">
        <v>1</v>
      </c>
      <c r="E125" s="231"/>
      <c r="F125" s="232">
        <f>E125*D125</f>
        <v>0</v>
      </c>
      <c r="H125" s="224"/>
    </row>
    <row r="126" spans="1:8">
      <c r="A126" s="139"/>
      <c r="B126" s="103" t="s">
        <v>157</v>
      </c>
      <c r="C126" s="131"/>
      <c r="D126" s="137"/>
      <c r="E126" s="143"/>
      <c r="F126" s="113"/>
    </row>
    <row r="127" spans="1:8" ht="63">
      <c r="A127" s="214" t="s">
        <v>158</v>
      </c>
      <c r="B127" s="195" t="s">
        <v>305</v>
      </c>
      <c r="C127" s="93" t="s">
        <v>13</v>
      </c>
      <c r="D127" s="212">
        <v>1</v>
      </c>
      <c r="E127" s="109"/>
      <c r="F127" s="110">
        <f>E127*D127</f>
        <v>0</v>
      </c>
    </row>
    <row r="128" spans="1:8" s="144" customFormat="1" ht="16.5" thickBot="1">
      <c r="A128" s="210"/>
      <c r="B128" s="184"/>
      <c r="C128" s="185"/>
      <c r="D128" s="186"/>
      <c r="E128" s="187"/>
      <c r="F128" s="188"/>
      <c r="G128" s="82"/>
      <c r="H128" s="224"/>
    </row>
    <row r="129" spans="1:8" ht="19.5" thickTop="1" thickBot="1">
      <c r="A129" s="174"/>
      <c r="B129" s="199" t="s">
        <v>14</v>
      </c>
      <c r="C129" s="148"/>
      <c r="D129" s="149"/>
      <c r="E129" s="168"/>
      <c r="F129" s="146">
        <f>SUM(F92:F127)</f>
        <v>0</v>
      </c>
    </row>
    <row r="130" spans="1:8" ht="21" thickBot="1">
      <c r="A130" s="150" t="s">
        <v>52</v>
      </c>
      <c r="B130" s="200" t="s">
        <v>87</v>
      </c>
      <c r="C130" s="151"/>
      <c r="D130" s="152"/>
      <c r="E130" s="169"/>
      <c r="F130" s="153"/>
    </row>
    <row r="131" spans="1:8">
      <c r="A131" s="139"/>
      <c r="B131" s="103" t="s">
        <v>46</v>
      </c>
      <c r="C131" s="131"/>
      <c r="D131" s="137"/>
      <c r="E131" s="143"/>
      <c r="F131" s="113"/>
    </row>
    <row r="132" spans="1:8" ht="31.5">
      <c r="A132" s="214" t="s">
        <v>129</v>
      </c>
      <c r="B132" s="195" t="s">
        <v>130</v>
      </c>
      <c r="C132" s="93" t="s">
        <v>13</v>
      </c>
      <c r="D132" s="212">
        <v>3</v>
      </c>
      <c r="E132" s="109"/>
      <c r="F132" s="110">
        <f>D132*E132</f>
        <v>0</v>
      </c>
    </row>
    <row r="133" spans="1:8" ht="31.5">
      <c r="A133" s="208" t="s">
        <v>73</v>
      </c>
      <c r="B133" s="175" t="s">
        <v>28</v>
      </c>
      <c r="C133" s="115" t="s">
        <v>13</v>
      </c>
      <c r="D133" s="134">
        <v>14</v>
      </c>
      <c r="E133" s="162"/>
      <c r="F133" s="118">
        <f t="shared" ref="F133:F136" si="27">D133*E133</f>
        <v>0</v>
      </c>
    </row>
    <row r="134" spans="1:8" ht="31.5">
      <c r="A134" s="214" t="s">
        <v>132</v>
      </c>
      <c r="B134" s="195" t="s">
        <v>250</v>
      </c>
      <c r="C134" s="93" t="s">
        <v>13</v>
      </c>
      <c r="D134" s="212">
        <v>1</v>
      </c>
      <c r="E134" s="109"/>
      <c r="F134" s="110">
        <f t="shared" si="27"/>
        <v>0</v>
      </c>
    </row>
    <row r="135" spans="1:8" s="226" customFormat="1" ht="31.5">
      <c r="A135" s="262" t="s">
        <v>252</v>
      </c>
      <c r="B135" s="254" t="s">
        <v>251</v>
      </c>
      <c r="C135" s="227" t="s">
        <v>13</v>
      </c>
      <c r="D135" s="261">
        <v>1</v>
      </c>
      <c r="E135" s="231"/>
      <c r="F135" s="232">
        <f t="shared" si="27"/>
        <v>0</v>
      </c>
      <c r="H135" s="224"/>
    </row>
    <row r="136" spans="1:8" ht="31.5">
      <c r="A136" s="213" t="s">
        <v>131</v>
      </c>
      <c r="B136" s="195" t="s">
        <v>171</v>
      </c>
      <c r="C136" s="93" t="s">
        <v>13</v>
      </c>
      <c r="D136" s="212">
        <v>11</v>
      </c>
      <c r="E136" s="109"/>
      <c r="F136" s="110">
        <f t="shared" si="27"/>
        <v>0</v>
      </c>
    </row>
    <row r="137" spans="1:8" ht="31.5">
      <c r="A137" s="213" t="s">
        <v>173</v>
      </c>
      <c r="B137" s="195" t="s">
        <v>172</v>
      </c>
      <c r="C137" s="93" t="s">
        <v>13</v>
      </c>
      <c r="D137" s="212">
        <v>12</v>
      </c>
      <c r="E137" s="109"/>
      <c r="F137" s="110">
        <f t="shared" ref="F137:F140" si="28">D137*E137</f>
        <v>0</v>
      </c>
    </row>
    <row r="138" spans="1:8" s="226" customFormat="1" ht="47.25">
      <c r="A138" s="264" t="s">
        <v>253</v>
      </c>
      <c r="B138" s="252" t="s">
        <v>256</v>
      </c>
      <c r="C138" s="227" t="s">
        <v>13</v>
      </c>
      <c r="D138" s="242">
        <v>1</v>
      </c>
      <c r="E138" s="231"/>
      <c r="F138" s="238">
        <f t="shared" si="28"/>
        <v>0</v>
      </c>
      <c r="H138" s="224"/>
    </row>
    <row r="139" spans="1:8" ht="47.25">
      <c r="A139" s="264" t="s">
        <v>253</v>
      </c>
      <c r="B139" s="252" t="s">
        <v>257</v>
      </c>
      <c r="C139" s="227" t="s">
        <v>13</v>
      </c>
      <c r="D139" s="242">
        <v>7</v>
      </c>
      <c r="E139" s="231"/>
      <c r="F139" s="238">
        <f t="shared" ref="F139" si="29">D139*E139</f>
        <v>0</v>
      </c>
    </row>
    <row r="140" spans="1:8" ht="47.25">
      <c r="A140" s="215" t="s">
        <v>174</v>
      </c>
      <c r="B140" s="175" t="s">
        <v>254</v>
      </c>
      <c r="C140" s="93" t="s">
        <v>13</v>
      </c>
      <c r="D140" s="134">
        <v>1</v>
      </c>
      <c r="E140" s="109"/>
      <c r="F140" s="118">
        <f t="shared" si="28"/>
        <v>0</v>
      </c>
    </row>
    <row r="141" spans="1:8" ht="47.25">
      <c r="A141" s="215" t="s">
        <v>167</v>
      </c>
      <c r="B141" s="175" t="s">
        <v>255</v>
      </c>
      <c r="C141" s="93" t="s">
        <v>13</v>
      </c>
      <c r="D141" s="134">
        <v>1</v>
      </c>
      <c r="E141" s="109"/>
      <c r="F141" s="118">
        <f t="shared" ref="F141" si="30">D141*E141</f>
        <v>0</v>
      </c>
    </row>
    <row r="142" spans="1:8">
      <c r="A142" s="136"/>
      <c r="B142" s="103" t="s">
        <v>47</v>
      </c>
      <c r="C142" s="131"/>
      <c r="D142" s="189"/>
      <c r="E142" s="143"/>
      <c r="F142" s="113"/>
    </row>
    <row r="143" spans="1:8" s="226" customFormat="1" ht="47.25">
      <c r="A143" s="262" t="s">
        <v>246</v>
      </c>
      <c r="B143" s="254" t="s">
        <v>247</v>
      </c>
      <c r="C143" s="227" t="s">
        <v>101</v>
      </c>
      <c r="D143" s="261">
        <v>7</v>
      </c>
      <c r="E143" s="231"/>
      <c r="F143" s="232">
        <f>D143*E143</f>
        <v>0</v>
      </c>
      <c r="H143" s="224"/>
    </row>
    <row r="144" spans="1:8" s="144" customFormat="1" ht="47.25">
      <c r="A144" s="213" t="s">
        <v>238</v>
      </c>
      <c r="B144" s="195" t="s">
        <v>237</v>
      </c>
      <c r="C144" s="93" t="s">
        <v>101</v>
      </c>
      <c r="D144" s="212">
        <v>1793</v>
      </c>
      <c r="E144" s="109"/>
      <c r="F144" s="110">
        <f>D144*E144</f>
        <v>0</v>
      </c>
    </row>
    <row r="145" spans="1:8" s="144" customFormat="1" ht="47.25">
      <c r="A145" s="213" t="s">
        <v>116</v>
      </c>
      <c r="B145" s="195" t="s">
        <v>133</v>
      </c>
      <c r="C145" s="93" t="s">
        <v>101</v>
      </c>
      <c r="D145" s="212">
        <v>26</v>
      </c>
      <c r="E145" s="109"/>
      <c r="F145" s="110">
        <f>D145*E145</f>
        <v>0</v>
      </c>
    </row>
    <row r="146" spans="1:8" s="144" customFormat="1" ht="63">
      <c r="A146" s="213" t="s">
        <v>115</v>
      </c>
      <c r="B146" s="195" t="s">
        <v>239</v>
      </c>
      <c r="C146" s="93" t="s">
        <v>49</v>
      </c>
      <c r="D146" s="212">
        <v>108</v>
      </c>
      <c r="E146" s="109"/>
      <c r="F146" s="110">
        <f>D146*E146</f>
        <v>0</v>
      </c>
    </row>
    <row r="147" spans="1:8" s="249" customFormat="1" ht="63">
      <c r="A147" s="213" t="s">
        <v>248</v>
      </c>
      <c r="B147" s="254" t="s">
        <v>249</v>
      </c>
      <c r="C147" s="93" t="s">
        <v>49</v>
      </c>
      <c r="D147" s="212">
        <v>8</v>
      </c>
      <c r="E147" s="109"/>
      <c r="F147" s="110">
        <f t="shared" ref="F147" si="31">D147*E147</f>
        <v>0</v>
      </c>
    </row>
    <row r="148" spans="1:8" s="249" customFormat="1" ht="31.5">
      <c r="A148" s="262" t="s">
        <v>240</v>
      </c>
      <c r="B148" s="254" t="s">
        <v>241</v>
      </c>
      <c r="C148" s="227" t="s">
        <v>49</v>
      </c>
      <c r="D148" s="261">
        <v>2</v>
      </c>
      <c r="E148" s="231"/>
      <c r="F148" s="232">
        <f t="shared" ref="F148" si="32">D148*E148</f>
        <v>0</v>
      </c>
    </row>
    <row r="149" spans="1:8" s="144" customFormat="1" ht="31.5">
      <c r="A149" s="213" t="s">
        <v>244</v>
      </c>
      <c r="B149" s="195" t="s">
        <v>245</v>
      </c>
      <c r="C149" s="93" t="s">
        <v>101</v>
      </c>
      <c r="D149" s="212">
        <v>1496</v>
      </c>
      <c r="E149" s="109"/>
      <c r="F149" s="110">
        <f>D149*E149</f>
        <v>0</v>
      </c>
    </row>
    <row r="150" spans="1:8" s="144" customFormat="1" ht="31.5">
      <c r="A150" s="213" t="s">
        <v>118</v>
      </c>
      <c r="B150" s="195" t="s">
        <v>117</v>
      </c>
      <c r="C150" s="93" t="s">
        <v>101</v>
      </c>
      <c r="D150" s="212">
        <v>26</v>
      </c>
      <c r="E150" s="109"/>
      <c r="F150" s="110">
        <f>D150*E150</f>
        <v>0</v>
      </c>
    </row>
    <row r="151" spans="1:8" s="144" customFormat="1" ht="78.75">
      <c r="A151" s="213" t="s">
        <v>165</v>
      </c>
      <c r="B151" s="195" t="s">
        <v>166</v>
      </c>
      <c r="C151" s="93" t="s">
        <v>49</v>
      </c>
      <c r="D151" s="212">
        <v>5</v>
      </c>
      <c r="E151" s="109"/>
      <c r="F151" s="110">
        <f t="shared" ref="F151" si="33">D151*E151</f>
        <v>0</v>
      </c>
    </row>
    <row r="152" spans="1:8" s="249" customFormat="1" ht="78.75">
      <c r="A152" s="262" t="s">
        <v>242</v>
      </c>
      <c r="B152" s="254" t="s">
        <v>243</v>
      </c>
      <c r="C152" s="227" t="s">
        <v>101</v>
      </c>
      <c r="D152" s="261">
        <v>170</v>
      </c>
      <c r="E152" s="231"/>
      <c r="F152" s="232">
        <f>D152*E152</f>
        <v>0</v>
      </c>
    </row>
    <row r="153" spans="1:8" s="144" customFormat="1">
      <c r="A153" s="216"/>
      <c r="B153" s="103" t="s">
        <v>187</v>
      </c>
      <c r="C153" s="131"/>
      <c r="D153" s="189"/>
      <c r="E153" s="143"/>
      <c r="F153" s="113"/>
    </row>
    <row r="154" spans="1:8" s="144" customFormat="1" ht="31.5">
      <c r="A154" s="221" t="s">
        <v>127</v>
      </c>
      <c r="B154" s="195" t="s">
        <v>128</v>
      </c>
      <c r="C154" s="93" t="s">
        <v>13</v>
      </c>
      <c r="D154" s="212">
        <v>23</v>
      </c>
      <c r="E154" s="109"/>
      <c r="F154" s="110">
        <f>D154*E154</f>
        <v>0</v>
      </c>
    </row>
    <row r="155" spans="1:8" ht="16.5" thickBot="1">
      <c r="A155" s="209"/>
      <c r="B155" s="196"/>
      <c r="C155" s="176"/>
      <c r="D155" s="177"/>
      <c r="E155" s="178"/>
      <c r="F155" s="179"/>
      <c r="H155" s="82"/>
    </row>
    <row r="156" spans="1:8" ht="19.5" thickTop="1" thickBot="1">
      <c r="A156" s="155"/>
      <c r="B156" s="197" t="s">
        <v>14</v>
      </c>
      <c r="C156" s="122"/>
      <c r="D156" s="190"/>
      <c r="E156" s="165"/>
      <c r="F156" s="146">
        <f>SUM(F132:F155)</f>
        <v>0</v>
      </c>
    </row>
    <row r="157" spans="1:8" ht="20.25">
      <c r="A157" s="124" t="s">
        <v>48</v>
      </c>
      <c r="B157" s="198" t="s">
        <v>23</v>
      </c>
      <c r="C157" s="125"/>
      <c r="D157" s="191"/>
      <c r="E157" s="167"/>
      <c r="F157" s="147"/>
    </row>
    <row r="158" spans="1:8">
      <c r="A158" s="136"/>
      <c r="B158" s="103" t="s">
        <v>88</v>
      </c>
      <c r="C158" s="131"/>
      <c r="D158" s="189"/>
      <c r="E158" s="143"/>
      <c r="F158" s="113"/>
    </row>
    <row r="159" spans="1:8">
      <c r="A159" s="206" t="s">
        <v>74</v>
      </c>
      <c r="B159" s="201" t="s">
        <v>24</v>
      </c>
      <c r="C159" s="141" t="s">
        <v>25</v>
      </c>
      <c r="D159" s="129">
        <v>50</v>
      </c>
      <c r="E159" s="162">
        <v>45</v>
      </c>
      <c r="F159" s="142">
        <f>E159*D159</f>
        <v>2250</v>
      </c>
    </row>
    <row r="160" spans="1:8">
      <c r="A160" s="206" t="s">
        <v>75</v>
      </c>
      <c r="B160" s="201" t="s">
        <v>76</v>
      </c>
      <c r="C160" s="141" t="s">
        <v>25</v>
      </c>
      <c r="D160" s="129">
        <v>25</v>
      </c>
      <c r="E160" s="162">
        <v>45</v>
      </c>
      <c r="F160" s="142">
        <f>E160*D160</f>
        <v>1125</v>
      </c>
    </row>
    <row r="161" spans="1:8" s="226" customFormat="1">
      <c r="A161" s="206" t="s">
        <v>77</v>
      </c>
      <c r="B161" s="255" t="s">
        <v>29</v>
      </c>
      <c r="C161" s="246" t="s">
        <v>13</v>
      </c>
      <c r="D161" s="240">
        <v>1</v>
      </c>
      <c r="E161" s="251"/>
      <c r="F161" s="247">
        <f>E161*D161</f>
        <v>0</v>
      </c>
      <c r="H161" s="224"/>
    </row>
    <row r="162" spans="1:8" s="226" customFormat="1" ht="31.5">
      <c r="A162" s="262" t="s">
        <v>183</v>
      </c>
      <c r="B162" s="266" t="s">
        <v>184</v>
      </c>
      <c r="C162" s="227" t="s">
        <v>134</v>
      </c>
      <c r="D162" s="261">
        <v>1</v>
      </c>
      <c r="E162" s="231"/>
      <c r="F162" s="232">
        <f>E162*D162</f>
        <v>0</v>
      </c>
      <c r="H162" s="224"/>
    </row>
    <row r="163" spans="1:8" ht="31.5">
      <c r="A163" s="263" t="s">
        <v>185</v>
      </c>
      <c r="B163" s="266" t="s">
        <v>186</v>
      </c>
      <c r="C163" s="227" t="s">
        <v>134</v>
      </c>
      <c r="D163" s="261">
        <v>1</v>
      </c>
      <c r="E163" s="231"/>
      <c r="F163" s="232">
        <f>E163*D163</f>
        <v>0</v>
      </c>
    </row>
    <row r="164" spans="1:8" s="226" customFormat="1" ht="63">
      <c r="A164" s="268"/>
      <c r="B164" s="269" t="s">
        <v>182</v>
      </c>
      <c r="C164" s="270"/>
      <c r="D164" s="271"/>
      <c r="E164" s="272"/>
      <c r="F164" s="273"/>
      <c r="H164" s="224"/>
    </row>
    <row r="165" spans="1:8" ht="16.5" thickBot="1">
      <c r="A165" s="154"/>
      <c r="B165" s="171"/>
      <c r="C165" s="120"/>
      <c r="D165" s="156"/>
      <c r="E165" s="164"/>
      <c r="F165" s="157">
        <f>SUM(D165:E165)</f>
        <v>0</v>
      </c>
    </row>
    <row r="166" spans="1:8" ht="19.5" thickTop="1" thickBot="1">
      <c r="A166" s="158"/>
      <c r="B166" s="197" t="s">
        <v>14</v>
      </c>
      <c r="C166" s="122"/>
      <c r="D166" s="123"/>
      <c r="E166" s="165"/>
      <c r="F166" s="146">
        <f>SUM(F158:F165)</f>
        <v>3375</v>
      </c>
    </row>
    <row r="167" spans="1:8" s="84" customFormat="1">
      <c r="A167" s="82"/>
      <c r="B167" s="85"/>
      <c r="C167" s="83"/>
      <c r="D167" s="159"/>
      <c r="E167" s="170"/>
      <c r="F167" s="82"/>
    </row>
    <row r="168" spans="1:8" s="84" customFormat="1">
      <c r="A168" s="82"/>
      <c r="B168" s="82"/>
      <c r="C168" s="83"/>
      <c r="D168" s="159"/>
      <c r="E168" s="170"/>
      <c r="F168" s="82"/>
    </row>
    <row r="169" spans="1:8" s="84" customFormat="1">
      <c r="A169" s="82"/>
      <c r="B169" s="82"/>
      <c r="C169" s="83"/>
      <c r="D169" s="159"/>
      <c r="E169" s="170"/>
      <c r="F169" s="82"/>
    </row>
    <row r="170" spans="1:8" s="84" customFormat="1">
      <c r="A170" s="82"/>
      <c r="B170" s="82"/>
      <c r="C170" s="83"/>
      <c r="D170" s="159"/>
      <c r="E170" s="170"/>
      <c r="F170" s="82"/>
    </row>
    <row r="171" spans="1:8" s="84" customFormat="1">
      <c r="A171" s="82"/>
      <c r="B171" s="82"/>
      <c r="C171" s="83"/>
      <c r="D171" s="159"/>
      <c r="E171" s="170"/>
      <c r="F171" s="82"/>
    </row>
  </sheetData>
  <phoneticPr fontId="46" type="noConversion"/>
  <printOptions gridLines="1" gridLinesSet="0"/>
  <pageMargins left="1.1811023622047245" right="0.78740157480314965" top="0.78740157480314965" bottom="0.78740157480314965" header="0" footer="0"/>
  <pageSetup paperSize="9" scale="64" firstPageNumber="5" orientation="portrait" useFirstPageNumber="1" r:id="rId1"/>
  <headerFooter alignWithMargins="0">
    <oddHeader xml:space="preserve">&amp;L&amp;"Arial CE,Običajno"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39"/>
  <sheetViews>
    <sheetView showGridLines="0" showWhiteSpace="0" view="pageBreakPreview" zoomScaleNormal="100" zoomScaleSheetLayoutView="100" workbookViewId="0">
      <selection activeCell="G32" sqref="G32"/>
    </sheetView>
  </sheetViews>
  <sheetFormatPr defaultColWidth="8.75" defaultRowHeight="17.25" customHeight="1"/>
  <cols>
    <col min="1" max="1" width="8.75" style="756" customWidth="1"/>
    <col min="2" max="2" width="11.375" style="759" customWidth="1"/>
    <col min="3" max="4" width="8.75" style="760" customWidth="1"/>
    <col min="5" max="5" width="9.75" style="760" customWidth="1"/>
    <col min="6" max="6" width="3.375" style="756" customWidth="1"/>
    <col min="7" max="7" width="17.5" style="756" customWidth="1"/>
    <col min="8" max="8" width="18.875" style="756" customWidth="1"/>
    <col min="9" max="9" width="6.25" style="756" customWidth="1"/>
    <col min="10" max="16384" width="8.75" style="756"/>
  </cols>
  <sheetData>
    <row r="1" spans="1:8" s="746" customFormat="1" ht="17.25" customHeight="1">
      <c r="A1" s="45"/>
      <c r="B1" s="742"/>
      <c r="C1" s="743"/>
      <c r="D1" s="743"/>
      <c r="E1" s="744"/>
      <c r="F1" s="745"/>
    </row>
    <row r="2" spans="1:8" s="746" customFormat="1" ht="17.25" customHeight="1">
      <c r="A2" s="45"/>
      <c r="B2" s="742"/>
      <c r="C2" s="743"/>
      <c r="D2" s="743"/>
      <c r="E2" s="744"/>
      <c r="F2" s="745"/>
    </row>
    <row r="3" spans="1:8" s="746" customFormat="1" ht="17.25" customHeight="1">
      <c r="A3" s="45"/>
      <c r="B3" s="742"/>
      <c r="C3" s="743"/>
      <c r="D3" s="743"/>
      <c r="E3" s="744"/>
      <c r="F3" s="745"/>
    </row>
    <row r="4" spans="1:8" s="746" customFormat="1" ht="17.25" customHeight="1">
      <c r="A4" s="45"/>
      <c r="B4" s="742"/>
      <c r="C4" s="743"/>
      <c r="D4" s="743"/>
      <c r="E4" s="744"/>
      <c r="F4" s="745"/>
    </row>
    <row r="5" spans="1:8" s="746" customFormat="1" ht="17.25" customHeight="1">
      <c r="A5" s="747" t="s">
        <v>672</v>
      </c>
      <c r="B5" s="748"/>
      <c r="C5" s="748"/>
      <c r="D5" s="743"/>
      <c r="E5" s="744"/>
      <c r="F5" s="748"/>
    </row>
    <row r="6" spans="1:8" s="746" customFormat="1" ht="17.25" customHeight="1">
      <c r="A6" s="749"/>
      <c r="B6" s="748"/>
      <c r="C6" s="743"/>
      <c r="D6" s="748"/>
      <c r="E6" s="750"/>
      <c r="F6" s="748"/>
    </row>
    <row r="7" spans="1:8" s="746" customFormat="1" ht="17.25" customHeight="1">
      <c r="A7" s="751"/>
      <c r="B7" s="748"/>
      <c r="C7" s="748"/>
      <c r="D7" s="752"/>
      <c r="E7" s="750"/>
      <c r="F7" s="748"/>
    </row>
    <row r="8" spans="1:8" s="746" customFormat="1" ht="17.25" customHeight="1">
      <c r="A8" s="753" t="s">
        <v>188</v>
      </c>
      <c r="B8" s="748"/>
      <c r="C8" s="748"/>
      <c r="D8" s="752"/>
      <c r="E8" s="750"/>
      <c r="F8" s="748"/>
    </row>
    <row r="9" spans="1:8" ht="17.25" customHeight="1">
      <c r="A9" s="751"/>
      <c r="B9" s="754"/>
      <c r="C9" s="755"/>
      <c r="D9" s="755"/>
      <c r="E9" s="755"/>
      <c r="G9" s="757"/>
      <c r="H9" s="758"/>
    </row>
    <row r="10" spans="1:8" ht="17.25" customHeight="1">
      <c r="A10" s="751"/>
      <c r="G10" s="757"/>
      <c r="H10" s="758"/>
    </row>
    <row r="11" spans="1:8" ht="17.25" customHeight="1">
      <c r="A11" s="751"/>
      <c r="B11" s="754"/>
      <c r="C11" s="755"/>
      <c r="D11" s="755"/>
      <c r="E11" s="755"/>
      <c r="G11" s="757"/>
      <c r="H11" s="758"/>
    </row>
    <row r="12" spans="1:8" ht="17.25" customHeight="1">
      <c r="G12" s="757" t="s">
        <v>18</v>
      </c>
      <c r="H12" s="761"/>
    </row>
    <row r="13" spans="1:8" s="751" customFormat="1" ht="17.25" customHeight="1">
      <c r="B13" s="745"/>
      <c r="C13" s="745"/>
      <c r="D13" s="745"/>
      <c r="E13" s="745"/>
      <c r="G13" s="757" t="s">
        <v>18</v>
      </c>
      <c r="H13" s="758"/>
    </row>
    <row r="14" spans="1:8" s="751" customFormat="1" ht="17.25" customHeight="1">
      <c r="A14" s="45"/>
      <c r="B14" s="45" t="s">
        <v>4</v>
      </c>
      <c r="C14" s="762"/>
      <c r="D14" s="763"/>
      <c r="E14" s="763"/>
      <c r="F14" s="763"/>
      <c r="G14" s="45"/>
      <c r="H14" s="45"/>
    </row>
    <row r="15" spans="1:8" s="751" customFormat="1" ht="17.25" customHeight="1">
      <c r="A15" s="45"/>
      <c r="B15" s="45"/>
      <c r="C15" s="762"/>
      <c r="D15" s="763"/>
      <c r="E15" s="763"/>
      <c r="F15" s="763"/>
      <c r="G15" s="45"/>
      <c r="H15" s="764"/>
    </row>
    <row r="16" spans="1:8" s="751" customFormat="1" ht="17.25" customHeight="1">
      <c r="A16" s="45"/>
      <c r="B16" s="45"/>
      <c r="C16" s="762"/>
      <c r="D16" s="763"/>
      <c r="E16" s="763"/>
      <c r="F16" s="748" t="s">
        <v>18</v>
      </c>
      <c r="G16" s="763"/>
      <c r="H16" s="765"/>
    </row>
    <row r="17" spans="1:8" s="45" customFormat="1" ht="17.25" customHeight="1">
      <c r="C17" s="762"/>
      <c r="D17" s="763"/>
      <c r="E17" s="763"/>
      <c r="G17" s="766" t="s">
        <v>18</v>
      </c>
      <c r="H17" s="767" t="s">
        <v>19</v>
      </c>
    </row>
    <row r="18" spans="1:8" s="45" customFormat="1" ht="17.25" customHeight="1">
      <c r="C18" s="762"/>
      <c r="D18" s="763"/>
      <c r="E18" s="763"/>
      <c r="F18" s="763"/>
      <c r="G18" s="763"/>
      <c r="H18" s="768"/>
    </row>
    <row r="19" spans="1:8" s="770" customFormat="1" ht="17.25" customHeight="1">
      <c r="A19" s="746"/>
      <c r="B19" s="45" t="s">
        <v>5</v>
      </c>
      <c r="C19" s="762"/>
      <c r="D19" s="763"/>
      <c r="E19" s="763"/>
      <c r="F19" s="763"/>
      <c r="G19" s="763"/>
      <c r="H19" s="769">
        <f>objekti!F10</f>
        <v>0</v>
      </c>
    </row>
    <row r="20" spans="1:8" s="770" customFormat="1" ht="17.25" customHeight="1">
      <c r="A20" s="746"/>
      <c r="B20" s="45" t="s">
        <v>673</v>
      </c>
      <c r="C20" s="762"/>
      <c r="D20" s="763"/>
      <c r="E20" s="763"/>
      <c r="F20" s="763"/>
      <c r="G20" s="763"/>
      <c r="H20" s="769">
        <f>objekti!F34</f>
        <v>0</v>
      </c>
    </row>
    <row r="21" spans="1:8" s="770" customFormat="1" ht="17.25" customHeight="1">
      <c r="A21" s="746"/>
      <c r="B21" s="45"/>
      <c r="C21" s="762"/>
      <c r="D21" s="762"/>
      <c r="E21" s="762"/>
      <c r="F21" s="762"/>
      <c r="G21" s="763"/>
      <c r="H21" s="771"/>
    </row>
    <row r="22" spans="1:8" s="770" customFormat="1" ht="17.25" customHeight="1" thickBot="1">
      <c r="A22" s="748"/>
      <c r="B22" s="772" t="s">
        <v>20</v>
      </c>
      <c r="C22" s="773"/>
      <c r="D22" s="774"/>
      <c r="E22" s="774"/>
      <c r="F22" s="774"/>
      <c r="G22" s="775"/>
      <c r="H22" s="776">
        <f>SUM(H19:H21)</f>
        <v>0</v>
      </c>
    </row>
    <row r="23" spans="1:8" ht="17.25" customHeight="1" thickTop="1">
      <c r="A23" s="45"/>
      <c r="B23" s="748"/>
      <c r="C23" s="777"/>
      <c r="D23" s="778"/>
      <c r="E23" s="778"/>
      <c r="F23" s="778"/>
      <c r="G23" s="748"/>
      <c r="H23" s="748"/>
    </row>
    <row r="24" spans="1:8" s="770" customFormat="1" ht="17.25" customHeight="1" thickBot="1">
      <c r="A24" s="748"/>
      <c r="B24" s="772" t="s">
        <v>21</v>
      </c>
      <c r="C24" s="773"/>
      <c r="D24" s="774"/>
      <c r="E24" s="774"/>
      <c r="F24" s="774"/>
      <c r="G24" s="775"/>
      <c r="H24" s="776">
        <f>H22</f>
        <v>0</v>
      </c>
    </row>
    <row r="25" spans="1:8" ht="17.25" customHeight="1" thickTop="1">
      <c r="A25" s="749"/>
      <c r="B25" s="748"/>
      <c r="C25" s="777"/>
      <c r="D25" s="778"/>
      <c r="E25" s="778"/>
      <c r="F25" s="778"/>
      <c r="G25" s="748"/>
      <c r="H25" s="748"/>
    </row>
    <row r="26" spans="1:8" ht="17.25" customHeight="1">
      <c r="B26" s="756"/>
      <c r="C26" s="780"/>
      <c r="D26" s="781"/>
      <c r="E26" s="781"/>
      <c r="F26" s="781"/>
      <c r="G26" s="779"/>
      <c r="H26" s="779"/>
    </row>
    <row r="27" spans="1:8" ht="17.25" customHeight="1">
      <c r="A27" s="779"/>
      <c r="B27" s="756"/>
      <c r="C27" s="780"/>
      <c r="D27" s="781"/>
      <c r="E27" s="781"/>
      <c r="F27" s="781"/>
      <c r="G27" s="779"/>
      <c r="H27" s="779"/>
    </row>
    <row r="28" spans="1:8" ht="17.25" customHeight="1">
      <c r="A28" s="779"/>
      <c r="B28" s="779"/>
      <c r="C28" s="780"/>
      <c r="D28" s="781"/>
      <c r="E28" s="781"/>
      <c r="F28" s="781"/>
      <c r="G28" s="779"/>
      <c r="H28" s="779"/>
    </row>
    <row r="29" spans="1:8" ht="17.25" customHeight="1">
      <c r="B29" s="782"/>
      <c r="C29" s="783"/>
      <c r="F29" s="760"/>
    </row>
    <row r="30" spans="1:8" ht="17.25" customHeight="1">
      <c r="B30" s="756"/>
      <c r="C30" s="759"/>
      <c r="F30" s="760"/>
    </row>
    <row r="31" spans="1:8" ht="17.25" customHeight="1">
      <c r="B31" s="756"/>
      <c r="C31" s="759"/>
      <c r="F31" s="760"/>
    </row>
    <row r="32" spans="1:8" ht="17.25" customHeight="1">
      <c r="B32" s="784" t="s">
        <v>179</v>
      </c>
      <c r="C32" s="777"/>
      <c r="D32" s="778"/>
      <c r="E32" s="778"/>
      <c r="F32" s="778"/>
      <c r="H32" s="748" t="s">
        <v>26</v>
      </c>
    </row>
    <row r="33" spans="1:8" ht="17.25" customHeight="1">
      <c r="B33" s="748"/>
      <c r="C33" s="777"/>
      <c r="D33" s="778"/>
      <c r="E33" s="778"/>
      <c r="F33" s="778"/>
      <c r="H33" s="748" t="s">
        <v>53</v>
      </c>
    </row>
    <row r="34" spans="1:8" ht="17.25" customHeight="1">
      <c r="B34" s="748"/>
      <c r="C34" s="777"/>
      <c r="D34" s="778"/>
      <c r="E34" s="778"/>
      <c r="F34" s="778"/>
      <c r="G34" s="748"/>
      <c r="H34" s="748"/>
    </row>
    <row r="35" spans="1:8" ht="17.25" customHeight="1">
      <c r="B35" s="785"/>
      <c r="C35" s="786"/>
      <c r="D35" s="786"/>
      <c r="E35" s="786"/>
      <c r="H35" s="782"/>
    </row>
    <row r="36" spans="1:8" ht="17.25" customHeight="1">
      <c r="A36" s="785"/>
      <c r="B36" s="742"/>
      <c r="C36" s="742"/>
      <c r="D36" s="743"/>
      <c r="E36" s="744"/>
      <c r="F36" s="745"/>
      <c r="G36" s="746"/>
      <c r="H36" s="782"/>
    </row>
    <row r="37" spans="1:8" ht="17.25" customHeight="1">
      <c r="A37" s="45"/>
      <c r="B37" s="742"/>
      <c r="C37" s="743"/>
      <c r="D37" s="743"/>
      <c r="E37" s="744"/>
      <c r="F37" s="745"/>
      <c r="G37" s="746"/>
    </row>
    <row r="38" spans="1:8" ht="17.25" customHeight="1">
      <c r="A38" s="45"/>
      <c r="B38" s="742"/>
      <c r="C38" s="743"/>
      <c r="D38" s="743"/>
      <c r="E38" s="744"/>
      <c r="F38" s="745"/>
      <c r="G38" s="746"/>
    </row>
    <row r="39" spans="1:8" ht="17.25" customHeight="1">
      <c r="A39" s="45"/>
      <c r="B39" s="742"/>
      <c r="C39" s="743"/>
      <c r="D39" s="743"/>
      <c r="E39" s="744"/>
      <c r="F39" s="745"/>
      <c r="G39" s="746"/>
      <c r="H39" s="746"/>
    </row>
  </sheetData>
  <printOptions gridLinesSet="0"/>
  <pageMargins left="1.1811023622047245" right="0.78740157480314965" top="0.78740157480314965" bottom="0.78740157480314965" header="0" footer="0"/>
  <pageSetup paperSize="9" scale="80" firstPageNumber="4" orientation="portrait" useFirstPageNumber="1" r:id="rId1"/>
  <headerFooter alignWithMargins="0">
    <oddFooter xml:space="preserve">&amp;C&amp;"Arial CE,Regular\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40"/>
  <sheetViews>
    <sheetView showZeros="0" view="pageBreakPreview" zoomScale="115" zoomScaleNormal="100" zoomScaleSheetLayoutView="115" zoomScalePageLayoutView="90" workbookViewId="0">
      <selection activeCell="B7" sqref="B7"/>
    </sheetView>
  </sheetViews>
  <sheetFormatPr defaultColWidth="8.75" defaultRowHeight="15.75"/>
  <cols>
    <col min="1" max="1" width="10.125" style="224" customWidth="1"/>
    <col min="2" max="2" width="55.625" style="224" customWidth="1"/>
    <col min="3" max="3" width="7.625" style="807" customWidth="1"/>
    <col min="4" max="4" width="12.625" style="808" customWidth="1"/>
    <col min="5" max="5" width="13.5" style="809" customWidth="1"/>
    <col min="6" max="6" width="17" style="224" customWidth="1"/>
    <col min="7" max="7" width="11.875" style="224" customWidth="1"/>
    <col min="8" max="10" width="8.75" style="224"/>
    <col min="11" max="11" width="9.5" style="224" bestFit="1" customWidth="1"/>
    <col min="12" max="16384" width="8.75" style="224"/>
  </cols>
  <sheetData>
    <row r="1" spans="1:10" s="792" customFormat="1">
      <c r="A1" s="787" t="s">
        <v>0</v>
      </c>
      <c r="B1" s="788" t="s">
        <v>7</v>
      </c>
      <c r="C1" s="788" t="s">
        <v>8</v>
      </c>
      <c r="D1" s="789" t="s">
        <v>1</v>
      </c>
      <c r="E1" s="790" t="s">
        <v>3</v>
      </c>
      <c r="F1" s="791" t="s">
        <v>9</v>
      </c>
    </row>
    <row r="2" spans="1:10">
      <c r="A2" s="91"/>
      <c r="B2" s="92"/>
      <c r="C2" s="227"/>
      <c r="D2" s="94"/>
      <c r="E2" s="94"/>
      <c r="F2" s="95"/>
      <c r="I2" s="225"/>
    </row>
    <row r="3" spans="1:10" s="793" customFormat="1" ht="20.25">
      <c r="A3" s="96" t="s">
        <v>10</v>
      </c>
      <c r="B3" s="97" t="s">
        <v>11</v>
      </c>
      <c r="C3" s="98"/>
      <c r="D3" s="99"/>
      <c r="E3" s="99"/>
      <c r="F3" s="100"/>
      <c r="G3" s="224"/>
      <c r="H3" s="224"/>
      <c r="I3" s="225"/>
      <c r="J3" s="224"/>
    </row>
    <row r="4" spans="1:10" s="794" customFormat="1">
      <c r="A4" s="102"/>
      <c r="B4" s="229" t="s">
        <v>36</v>
      </c>
      <c r="C4" s="104"/>
      <c r="D4" s="105"/>
      <c r="E4" s="105"/>
      <c r="F4" s="106"/>
      <c r="G4" s="224"/>
      <c r="H4" s="224"/>
      <c r="I4" s="225"/>
      <c r="J4" s="224"/>
    </row>
    <row r="5" spans="1:10" s="794" customFormat="1" ht="31.5">
      <c r="A5" s="262" t="s">
        <v>674</v>
      </c>
      <c r="B5" s="254" t="s">
        <v>675</v>
      </c>
      <c r="C5" s="227" t="s">
        <v>13</v>
      </c>
      <c r="D5" s="108">
        <v>12</v>
      </c>
      <c r="E5" s="231"/>
      <c r="F5" s="232">
        <f t="shared" ref="F5:F8" si="0">E5*D5</f>
        <v>0</v>
      </c>
      <c r="G5" s="224"/>
      <c r="H5" s="224"/>
      <c r="I5" s="225"/>
      <c r="J5" s="224"/>
    </row>
    <row r="6" spans="1:10" ht="31.5">
      <c r="A6" s="262" t="s">
        <v>676</v>
      </c>
      <c r="B6" s="254" t="s">
        <v>677</v>
      </c>
      <c r="C6" s="227" t="s">
        <v>13</v>
      </c>
      <c r="D6" s="108">
        <v>15</v>
      </c>
      <c r="E6" s="231"/>
      <c r="F6" s="232">
        <f t="shared" si="0"/>
        <v>0</v>
      </c>
      <c r="I6" s="225"/>
    </row>
    <row r="7" spans="1:10" ht="31.5">
      <c r="A7" s="262" t="s">
        <v>678</v>
      </c>
      <c r="B7" s="254" t="s">
        <v>679</v>
      </c>
      <c r="C7" s="227" t="s">
        <v>13</v>
      </c>
      <c r="D7" s="108">
        <v>3</v>
      </c>
      <c r="E7" s="231"/>
      <c r="F7" s="232">
        <f t="shared" si="0"/>
        <v>0</v>
      </c>
      <c r="I7" s="225"/>
    </row>
    <row r="8" spans="1:10">
      <c r="A8" s="172"/>
      <c r="B8" s="229" t="s">
        <v>680</v>
      </c>
      <c r="C8" s="104"/>
      <c r="D8" s="104"/>
      <c r="E8" s="104"/>
      <c r="F8" s="133">
        <f t="shared" si="0"/>
        <v>0</v>
      </c>
      <c r="I8" s="225"/>
    </row>
    <row r="9" spans="1:10" ht="16.5" thickBot="1">
      <c r="A9" s="795"/>
      <c r="B9" s="145"/>
      <c r="C9" s="120"/>
      <c r="D9" s="796"/>
      <c r="E9" s="797"/>
      <c r="F9" s="121"/>
      <c r="I9" s="225"/>
    </row>
    <row r="10" spans="1:10" s="794" customFormat="1" ht="19.5" thickTop="1" thickBot="1">
      <c r="A10" s="180"/>
      <c r="B10" s="197" t="s">
        <v>14</v>
      </c>
      <c r="C10" s="122"/>
      <c r="D10" s="123"/>
      <c r="E10" s="165"/>
      <c r="F10" s="146">
        <f>SUM(F5:F8)</f>
        <v>0</v>
      </c>
      <c r="G10" s="224"/>
      <c r="H10" s="224"/>
      <c r="I10" s="225"/>
      <c r="J10" s="224"/>
    </row>
    <row r="11" spans="1:10" s="798" customFormat="1" ht="20.25">
      <c r="A11" s="124" t="s">
        <v>15</v>
      </c>
      <c r="B11" s="198" t="s">
        <v>681</v>
      </c>
      <c r="C11" s="125"/>
      <c r="D11" s="126"/>
      <c r="E11" s="166"/>
      <c r="F11" s="127"/>
      <c r="G11" s="224"/>
      <c r="H11" s="224"/>
      <c r="I11" s="225"/>
      <c r="J11" s="224"/>
    </row>
    <row r="12" spans="1:10" s="798" customFormat="1" ht="16.5" customHeight="1" thickBot="1">
      <c r="A12" s="180"/>
      <c r="B12" s="197"/>
      <c r="C12" s="122"/>
      <c r="D12" s="123"/>
      <c r="E12" s="165"/>
      <c r="F12" s="146"/>
      <c r="G12" s="224"/>
      <c r="H12" s="224"/>
      <c r="I12" s="225"/>
      <c r="J12" s="224"/>
    </row>
    <row r="13" spans="1:10" s="793" customFormat="1" ht="20.25">
      <c r="A13" s="124" t="s">
        <v>17</v>
      </c>
      <c r="B13" s="198" t="s">
        <v>682</v>
      </c>
      <c r="C13" s="125"/>
      <c r="D13" s="126"/>
      <c r="E13" s="167"/>
      <c r="F13" s="147"/>
      <c r="G13" s="224"/>
      <c r="H13" s="224"/>
      <c r="I13" s="225"/>
      <c r="J13" s="224"/>
    </row>
    <row r="14" spans="1:10" ht="18.75" thickBot="1">
      <c r="A14" s="174"/>
      <c r="B14" s="199"/>
      <c r="C14" s="148"/>
      <c r="D14" s="149"/>
      <c r="E14" s="168"/>
      <c r="F14" s="146"/>
      <c r="I14" s="225"/>
    </row>
    <row r="15" spans="1:10" ht="20.25">
      <c r="A15" s="124" t="s">
        <v>683</v>
      </c>
      <c r="B15" s="799" t="s">
        <v>684</v>
      </c>
      <c r="C15" s="125"/>
      <c r="D15" s="126"/>
      <c r="E15" s="167"/>
      <c r="F15" s="147"/>
      <c r="I15" s="225"/>
    </row>
    <row r="16" spans="1:10">
      <c r="A16" s="800"/>
      <c r="B16" s="801" t="s">
        <v>685</v>
      </c>
      <c r="C16" s="802"/>
      <c r="D16" s="803"/>
      <c r="E16" s="804"/>
      <c r="F16" s="805"/>
      <c r="I16" s="225"/>
    </row>
    <row r="17" spans="1:10">
      <c r="A17" s="262" t="s">
        <v>686</v>
      </c>
      <c r="B17" s="254" t="s">
        <v>687</v>
      </c>
      <c r="C17" s="227" t="s">
        <v>49</v>
      </c>
      <c r="D17" s="261">
        <v>123</v>
      </c>
      <c r="E17" s="231"/>
      <c r="F17" s="232">
        <f>D17*E17</f>
        <v>0</v>
      </c>
      <c r="I17" s="225"/>
      <c r="J17" s="225"/>
    </row>
    <row r="18" spans="1:10">
      <c r="A18" s="262" t="s">
        <v>688</v>
      </c>
      <c r="B18" s="254" t="s">
        <v>689</v>
      </c>
      <c r="C18" s="227" t="s">
        <v>49</v>
      </c>
      <c r="D18" s="261">
        <v>114</v>
      </c>
      <c r="E18" s="231"/>
      <c r="F18" s="232">
        <f>D18*E18</f>
        <v>0</v>
      </c>
      <c r="I18" s="225"/>
    </row>
    <row r="19" spans="1:10">
      <c r="A19" s="262" t="s">
        <v>690</v>
      </c>
      <c r="B19" s="254" t="s">
        <v>691</v>
      </c>
      <c r="C19" s="227" t="s">
        <v>49</v>
      </c>
      <c r="D19" s="261">
        <v>308</v>
      </c>
      <c r="E19" s="231"/>
      <c r="F19" s="232">
        <f t="shared" ref="F19:F20" si="1">D19*E19</f>
        <v>0</v>
      </c>
      <c r="I19" s="225"/>
    </row>
    <row r="20" spans="1:10">
      <c r="A20" s="262" t="s">
        <v>692</v>
      </c>
      <c r="B20" s="254" t="s">
        <v>693</v>
      </c>
      <c r="C20" s="227" t="s">
        <v>49</v>
      </c>
      <c r="D20" s="261">
        <v>154</v>
      </c>
      <c r="E20" s="231"/>
      <c r="F20" s="232">
        <f t="shared" si="1"/>
        <v>0</v>
      </c>
      <c r="I20" s="225"/>
    </row>
    <row r="21" spans="1:10">
      <c r="A21" s="245"/>
      <c r="B21" s="229" t="s">
        <v>694</v>
      </c>
      <c r="C21" s="241"/>
      <c r="D21" s="244"/>
      <c r="E21" s="248"/>
      <c r="F21" s="234"/>
      <c r="I21" s="225"/>
    </row>
    <row r="22" spans="1:10" ht="31.5">
      <c r="A22" s="262" t="s">
        <v>695</v>
      </c>
      <c r="B22" s="254" t="s">
        <v>696</v>
      </c>
      <c r="C22" s="227" t="s">
        <v>697</v>
      </c>
      <c r="D22" s="261">
        <v>4494</v>
      </c>
      <c r="E22" s="231"/>
      <c r="F22" s="232">
        <f t="shared" ref="F22:F23" si="2">E22*D22</f>
        <v>0</v>
      </c>
      <c r="I22" s="225"/>
      <c r="J22" s="225"/>
    </row>
    <row r="23" spans="1:10" ht="31.5">
      <c r="A23" s="262" t="s">
        <v>698</v>
      </c>
      <c r="B23" s="254" t="s">
        <v>699</v>
      </c>
      <c r="C23" s="227" t="s">
        <v>697</v>
      </c>
      <c r="D23" s="261">
        <v>19682</v>
      </c>
      <c r="E23" s="231"/>
      <c r="F23" s="232">
        <f t="shared" si="2"/>
        <v>0</v>
      </c>
      <c r="I23" s="225"/>
    </row>
    <row r="24" spans="1:10">
      <c r="A24" s="245"/>
      <c r="B24" s="229" t="s">
        <v>700</v>
      </c>
      <c r="C24" s="241"/>
      <c r="D24" s="244"/>
      <c r="E24" s="248"/>
      <c r="F24" s="234"/>
      <c r="I24" s="225"/>
    </row>
    <row r="25" spans="1:10" ht="31.5">
      <c r="A25" s="262" t="s">
        <v>701</v>
      </c>
      <c r="B25" s="254" t="s">
        <v>702</v>
      </c>
      <c r="C25" s="227" t="s">
        <v>50</v>
      </c>
      <c r="D25" s="261">
        <v>18</v>
      </c>
      <c r="E25" s="231"/>
      <c r="F25" s="232">
        <f>E25*D25</f>
        <v>0</v>
      </c>
      <c r="I25" s="225"/>
    </row>
    <row r="26" spans="1:10" ht="31.5">
      <c r="A26" s="262" t="s">
        <v>703</v>
      </c>
      <c r="B26" s="254" t="s">
        <v>704</v>
      </c>
      <c r="C26" s="227" t="s">
        <v>50</v>
      </c>
      <c r="D26" s="261">
        <v>330</v>
      </c>
      <c r="E26" s="231"/>
      <c r="F26" s="232">
        <f>E26*D26</f>
        <v>0</v>
      </c>
      <c r="I26" s="225"/>
    </row>
    <row r="27" spans="1:10">
      <c r="A27" s="245"/>
      <c r="B27" s="229" t="s">
        <v>705</v>
      </c>
      <c r="C27" s="241"/>
      <c r="D27" s="244"/>
      <c r="E27" s="248"/>
      <c r="F27" s="234"/>
      <c r="I27" s="225"/>
    </row>
    <row r="28" spans="1:10" ht="47.25">
      <c r="A28" s="262" t="s">
        <v>706</v>
      </c>
      <c r="B28" s="254" t="s">
        <v>707</v>
      </c>
      <c r="C28" s="227" t="s">
        <v>101</v>
      </c>
      <c r="D28" s="261">
        <v>72</v>
      </c>
      <c r="E28" s="231"/>
      <c r="F28" s="232">
        <f>E28*D28</f>
        <v>0</v>
      </c>
      <c r="I28" s="225"/>
    </row>
    <row r="29" spans="1:10">
      <c r="A29" s="245"/>
      <c r="B29" s="229" t="s">
        <v>708</v>
      </c>
      <c r="C29" s="241"/>
      <c r="D29" s="244"/>
      <c r="E29" s="248"/>
      <c r="F29" s="234"/>
      <c r="I29" s="225"/>
    </row>
    <row r="30" spans="1:10" ht="31.5">
      <c r="A30" s="262" t="s">
        <v>709</v>
      </c>
      <c r="B30" s="254" t="s">
        <v>710</v>
      </c>
      <c r="C30" s="227" t="s">
        <v>49</v>
      </c>
      <c r="D30" s="261">
        <v>50</v>
      </c>
      <c r="E30" s="231"/>
      <c r="F30" s="232">
        <f t="shared" ref="F30:F32" si="3">E30*D30</f>
        <v>0</v>
      </c>
      <c r="I30" s="225"/>
    </row>
    <row r="31" spans="1:10" ht="31.5">
      <c r="A31" s="262" t="s">
        <v>711</v>
      </c>
      <c r="B31" s="254" t="s">
        <v>712</v>
      </c>
      <c r="C31" s="227" t="s">
        <v>101</v>
      </c>
      <c r="D31" s="261">
        <v>35</v>
      </c>
      <c r="E31" s="231"/>
      <c r="F31" s="232">
        <f t="shared" si="3"/>
        <v>0</v>
      </c>
      <c r="I31" s="225"/>
    </row>
    <row r="32" spans="1:10">
      <c r="A32" s="262" t="s">
        <v>713</v>
      </c>
      <c r="B32" s="254" t="s">
        <v>714</v>
      </c>
      <c r="C32" s="227" t="s">
        <v>101</v>
      </c>
      <c r="D32" s="261">
        <v>35</v>
      </c>
      <c r="E32" s="231"/>
      <c r="F32" s="232">
        <f t="shared" si="3"/>
        <v>0</v>
      </c>
      <c r="I32" s="225"/>
    </row>
    <row r="33" spans="1:9" ht="16.5" thickBot="1">
      <c r="A33" s="795"/>
      <c r="B33" s="145"/>
      <c r="C33" s="120"/>
      <c r="D33" s="796"/>
      <c r="E33" s="797"/>
      <c r="F33" s="121"/>
      <c r="I33" s="225"/>
    </row>
    <row r="34" spans="1:9" ht="19.5" thickTop="1" thickBot="1">
      <c r="A34" s="174"/>
      <c r="B34" s="806" t="s">
        <v>14</v>
      </c>
      <c r="C34" s="148"/>
      <c r="D34" s="149"/>
      <c r="E34" s="168"/>
      <c r="F34" s="146">
        <f>SUM(F16:F33)</f>
        <v>0</v>
      </c>
      <c r="I34" s="225"/>
    </row>
    <row r="35" spans="1:9" ht="20.25">
      <c r="A35" s="124" t="s">
        <v>48</v>
      </c>
      <c r="B35" s="198" t="s">
        <v>715</v>
      </c>
      <c r="C35" s="125"/>
      <c r="D35" s="191"/>
      <c r="E35" s="167"/>
      <c r="F35" s="147"/>
    </row>
    <row r="36" spans="1:9" s="794" customFormat="1">
      <c r="A36" s="224"/>
      <c r="B36" s="224"/>
      <c r="C36" s="807"/>
      <c r="D36" s="808"/>
      <c r="E36" s="809"/>
      <c r="F36" s="224"/>
    </row>
    <row r="37" spans="1:9" s="794" customFormat="1">
      <c r="A37" s="224"/>
      <c r="B37" s="224"/>
      <c r="C37" s="807"/>
      <c r="D37" s="808"/>
      <c r="E37" s="809"/>
      <c r="F37" s="224"/>
    </row>
    <row r="38" spans="1:9" s="794" customFormat="1">
      <c r="A38" s="224"/>
      <c r="B38" s="224"/>
      <c r="C38" s="807"/>
      <c r="D38" s="808"/>
      <c r="E38" s="809"/>
      <c r="F38" s="224"/>
    </row>
    <row r="39" spans="1:9" s="794" customFormat="1">
      <c r="A39" s="224"/>
      <c r="B39" s="224"/>
      <c r="C39" s="807"/>
      <c r="D39" s="808"/>
      <c r="E39" s="809"/>
      <c r="F39" s="224"/>
    </row>
    <row r="40" spans="1:9" s="794" customFormat="1">
      <c r="A40" s="224"/>
      <c r="B40" s="224"/>
      <c r="C40" s="807"/>
      <c r="D40" s="808"/>
      <c r="E40" s="809"/>
      <c r="F40" s="224"/>
    </row>
  </sheetData>
  <printOptions gridLines="1" gridLinesSet="0"/>
  <pageMargins left="1.1811023622047245" right="0.78740157480314965" top="0.78740157480314965" bottom="0.78740157480314965" header="0" footer="0"/>
  <pageSetup paperSize="9" scale="64" firstPageNumber="5" orientation="portrait" useFirstPageNumber="1" r:id="rId1"/>
  <headerFooter alignWithMargins="0">
    <oddHeader xml:space="preserve">&amp;L&amp;"Arial CE,Običajno"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70"/>
  <sheetViews>
    <sheetView view="pageBreakPreview" topLeftCell="A167" zoomScaleNormal="100" zoomScaleSheetLayoutView="100" workbookViewId="0">
      <selection activeCell="G218" sqref="G218"/>
    </sheetView>
  </sheetViews>
  <sheetFormatPr defaultRowHeight="12"/>
  <cols>
    <col min="1" max="1" width="4.125" style="288" customWidth="1"/>
    <col min="2" max="2" width="30.5" style="287" customWidth="1"/>
    <col min="3" max="3" width="7.375" style="282" customWidth="1"/>
    <col min="4" max="4" width="7.5" style="286" customWidth="1"/>
    <col min="5" max="5" width="9.875" style="285" customWidth="1"/>
    <col min="6" max="6" width="13.5" style="282" customWidth="1"/>
    <col min="7" max="7" width="12.75" style="284" customWidth="1"/>
    <col min="8" max="25" width="9" style="283"/>
    <col min="26" max="16384" width="9" style="282"/>
  </cols>
  <sheetData>
    <row r="1" spans="1:7" ht="15">
      <c r="A1" s="345"/>
      <c r="B1" s="373" t="s">
        <v>429</v>
      </c>
      <c r="C1" s="313"/>
      <c r="D1" s="339"/>
      <c r="E1" s="304"/>
      <c r="G1" s="372"/>
    </row>
    <row r="2" spans="1:7">
      <c r="A2" s="345"/>
      <c r="B2" s="307"/>
      <c r="C2" s="313"/>
      <c r="D2" s="339"/>
      <c r="E2" s="304"/>
    </row>
    <row r="3" spans="1:7">
      <c r="A3" s="366" t="s">
        <v>362</v>
      </c>
      <c r="B3" s="371" t="s">
        <v>428</v>
      </c>
      <c r="C3" s="370"/>
      <c r="D3" s="369"/>
      <c r="E3" s="368"/>
      <c r="F3" s="367">
        <f>+F149</f>
        <v>4950</v>
      </c>
    </row>
    <row r="4" spans="1:7">
      <c r="A4" s="345"/>
      <c r="C4" s="313"/>
      <c r="D4" s="339"/>
      <c r="E4" s="304"/>
    </row>
    <row r="5" spans="1:7">
      <c r="A5" s="345"/>
      <c r="C5" s="313"/>
      <c r="D5" s="339"/>
      <c r="E5" s="304"/>
    </row>
    <row r="6" spans="1:7">
      <c r="A6" s="366" t="s">
        <v>359</v>
      </c>
      <c r="B6" s="365" t="s">
        <v>363</v>
      </c>
      <c r="C6" s="364"/>
      <c r="D6" s="363"/>
      <c r="E6" s="362"/>
      <c r="F6" s="361">
        <f>+F237</f>
        <v>0</v>
      </c>
    </row>
    <row r="7" spans="1:7">
      <c r="A7" s="345"/>
      <c r="C7" s="313"/>
      <c r="D7" s="339"/>
      <c r="E7" s="304"/>
    </row>
    <row r="8" spans="1:7">
      <c r="A8" s="345"/>
      <c r="B8" s="292" t="s">
        <v>14</v>
      </c>
      <c r="C8" s="359"/>
      <c r="D8" s="358"/>
      <c r="E8" s="338"/>
      <c r="F8" s="360">
        <f>SUM(F3:F6)</f>
        <v>4950</v>
      </c>
    </row>
    <row r="9" spans="1:7">
      <c r="A9" s="345"/>
      <c r="B9" s="292"/>
      <c r="C9" s="359"/>
      <c r="D9" s="358"/>
      <c r="E9" s="338"/>
      <c r="F9" s="357"/>
    </row>
    <row r="10" spans="1:7">
      <c r="A10" s="345"/>
      <c r="B10" s="307"/>
      <c r="C10" s="313"/>
      <c r="D10" s="339"/>
      <c r="E10" s="304"/>
    </row>
    <row r="11" spans="1:7">
      <c r="A11" s="345"/>
      <c r="B11" s="356"/>
      <c r="C11" s="304"/>
      <c r="D11" s="308"/>
      <c r="E11" s="304"/>
    </row>
    <row r="12" spans="1:7">
      <c r="A12" s="288" t="s">
        <v>362</v>
      </c>
      <c r="B12" s="355" t="s">
        <v>428</v>
      </c>
    </row>
    <row r="14" spans="1:7">
      <c r="A14" s="345" t="s">
        <v>362</v>
      </c>
      <c r="B14" s="309" t="s">
        <v>361</v>
      </c>
      <c r="C14" s="304"/>
      <c r="D14" s="308"/>
      <c r="E14" s="304"/>
      <c r="F14" s="304"/>
    </row>
    <row r="15" spans="1:7">
      <c r="A15" s="345"/>
      <c r="B15" s="309" t="s">
        <v>427</v>
      </c>
      <c r="C15" s="304"/>
      <c r="D15" s="308"/>
      <c r="E15" s="304"/>
      <c r="F15" s="304"/>
    </row>
    <row r="16" spans="1:7">
      <c r="A16" s="345"/>
      <c r="B16" s="309"/>
      <c r="C16" s="304" t="s">
        <v>311</v>
      </c>
      <c r="D16" s="308">
        <v>270</v>
      </c>
      <c r="E16" s="304"/>
      <c r="F16" s="298">
        <f>+D16*E16</f>
        <v>0</v>
      </c>
      <c r="G16" s="294"/>
    </row>
    <row r="17" spans="1:7">
      <c r="A17" s="345"/>
      <c r="B17" s="342"/>
      <c r="C17" s="313"/>
      <c r="D17" s="308"/>
      <c r="E17" s="304"/>
      <c r="F17" s="304"/>
      <c r="G17" s="294"/>
    </row>
    <row r="18" spans="1:7">
      <c r="A18" s="345" t="s">
        <v>359</v>
      </c>
      <c r="B18" s="309" t="s">
        <v>358</v>
      </c>
      <c r="C18" s="313"/>
      <c r="D18" s="308"/>
      <c r="E18" s="304"/>
      <c r="F18" s="304"/>
      <c r="G18" s="294"/>
    </row>
    <row r="19" spans="1:7">
      <c r="A19" s="345"/>
      <c r="B19" s="309" t="s">
        <v>357</v>
      </c>
      <c r="C19" s="313"/>
      <c r="D19" s="308"/>
      <c r="E19" s="304"/>
      <c r="F19" s="304"/>
      <c r="G19" s="294"/>
    </row>
    <row r="20" spans="1:7">
      <c r="A20" s="345"/>
      <c r="B20" s="309" t="s">
        <v>356</v>
      </c>
      <c r="C20" s="313"/>
      <c r="D20" s="308"/>
      <c r="E20" s="304"/>
      <c r="F20" s="298">
        <f>+D20*E20</f>
        <v>0</v>
      </c>
      <c r="G20" s="294"/>
    </row>
    <row r="21" spans="1:7">
      <c r="A21" s="345"/>
      <c r="B21" s="309" t="s">
        <v>355</v>
      </c>
      <c r="C21" s="313"/>
      <c r="D21" s="308"/>
      <c r="E21" s="304"/>
      <c r="F21" s="298">
        <f>+D21*E21</f>
        <v>0</v>
      </c>
      <c r="G21" s="294"/>
    </row>
    <row r="22" spans="1:7">
      <c r="A22" s="345"/>
      <c r="B22" s="307"/>
      <c r="C22" s="306" t="s">
        <v>316</v>
      </c>
      <c r="D22" s="308">
        <v>9</v>
      </c>
      <c r="E22" s="304"/>
      <c r="F22" s="298">
        <f>+D22*E22</f>
        <v>0</v>
      </c>
      <c r="G22" s="294"/>
    </row>
    <row r="23" spans="1:7">
      <c r="A23" s="345"/>
      <c r="B23" s="342"/>
      <c r="C23" s="313"/>
      <c r="D23" s="308"/>
      <c r="E23" s="304"/>
      <c r="F23" s="304"/>
      <c r="G23" s="294"/>
    </row>
    <row r="24" spans="1:7">
      <c r="A24" s="345" t="s">
        <v>354</v>
      </c>
      <c r="B24" s="309" t="s">
        <v>426</v>
      </c>
      <c r="C24" s="313"/>
      <c r="D24" s="308"/>
      <c r="E24" s="304"/>
      <c r="F24" s="304"/>
      <c r="G24" s="294"/>
    </row>
    <row r="25" spans="1:7">
      <c r="A25" s="345"/>
      <c r="B25" s="309" t="s">
        <v>425</v>
      </c>
      <c r="C25" s="313"/>
      <c r="D25" s="308"/>
      <c r="E25" s="304"/>
      <c r="F25" s="304"/>
      <c r="G25" s="294"/>
    </row>
    <row r="26" spans="1:7">
      <c r="A26" s="345"/>
      <c r="B26" s="309" t="s">
        <v>424</v>
      </c>
      <c r="C26" s="313"/>
      <c r="D26" s="308"/>
      <c r="E26" s="304"/>
      <c r="F26" s="304"/>
      <c r="G26" s="294"/>
    </row>
    <row r="27" spans="1:7">
      <c r="A27" s="345"/>
      <c r="B27" s="309" t="s">
        <v>423</v>
      </c>
      <c r="C27" s="313"/>
      <c r="D27" s="308"/>
      <c r="E27" s="304"/>
      <c r="F27" s="304"/>
      <c r="G27" s="294"/>
    </row>
    <row r="28" spans="1:7">
      <c r="A28" s="345"/>
      <c r="B28" s="309" t="s">
        <v>422</v>
      </c>
      <c r="C28" s="313"/>
      <c r="D28" s="308"/>
      <c r="E28" s="304"/>
      <c r="F28" s="304"/>
      <c r="G28" s="294"/>
    </row>
    <row r="29" spans="1:7">
      <c r="A29" s="345"/>
      <c r="B29" s="342"/>
      <c r="C29" s="313"/>
      <c r="D29" s="308"/>
      <c r="E29" s="304"/>
      <c r="F29" s="304"/>
      <c r="G29" s="294"/>
    </row>
    <row r="30" spans="1:7">
      <c r="A30" s="345"/>
      <c r="B30" s="342" t="s">
        <v>421</v>
      </c>
      <c r="C30" s="354" t="s">
        <v>134</v>
      </c>
      <c r="D30" s="308">
        <v>1</v>
      </c>
      <c r="E30" s="304"/>
      <c r="F30" s="298">
        <f>+D30*E30</f>
        <v>0</v>
      </c>
      <c r="G30" s="294"/>
    </row>
    <row r="31" spans="1:7">
      <c r="A31" s="345"/>
      <c r="B31" s="342" t="s">
        <v>420</v>
      </c>
      <c r="C31" s="354" t="s">
        <v>134</v>
      </c>
      <c r="D31" s="308">
        <v>1</v>
      </c>
      <c r="E31" s="304"/>
      <c r="F31" s="298">
        <f>+D31*E31</f>
        <v>0</v>
      </c>
      <c r="G31" s="294"/>
    </row>
    <row r="32" spans="1:7">
      <c r="A32" s="345"/>
      <c r="B32" s="342"/>
      <c r="C32" s="313"/>
      <c r="D32" s="308"/>
      <c r="E32" s="304"/>
      <c r="F32" s="304"/>
      <c r="G32" s="294"/>
    </row>
    <row r="33" spans="1:7">
      <c r="A33" s="345" t="s">
        <v>351</v>
      </c>
      <c r="B33" s="309" t="s">
        <v>419</v>
      </c>
      <c r="C33" s="313"/>
      <c r="D33" s="308"/>
      <c r="E33" s="304"/>
      <c r="F33" s="304"/>
      <c r="G33" s="294"/>
    </row>
    <row r="34" spans="1:7">
      <c r="A34" s="345"/>
      <c r="B34" s="342" t="s">
        <v>372</v>
      </c>
      <c r="C34" s="331"/>
      <c r="D34" s="308"/>
      <c r="E34" s="304"/>
      <c r="F34" s="304"/>
      <c r="G34" s="294"/>
    </row>
    <row r="35" spans="1:7">
      <c r="A35" s="345"/>
      <c r="B35" s="342"/>
      <c r="C35" s="306" t="s">
        <v>316</v>
      </c>
      <c r="D35" s="308">
        <v>1</v>
      </c>
      <c r="E35" s="304"/>
      <c r="F35" s="298">
        <f>+D35*E35</f>
        <v>0</v>
      </c>
      <c r="G35" s="294"/>
    </row>
    <row r="36" spans="1:7">
      <c r="A36" s="345"/>
      <c r="B36" s="309"/>
      <c r="D36" s="308"/>
      <c r="E36" s="304"/>
    </row>
    <row r="37" spans="1:7">
      <c r="A37" s="288" t="s">
        <v>347</v>
      </c>
      <c r="B37" s="353" t="s">
        <v>418</v>
      </c>
      <c r="D37" s="285"/>
      <c r="F37" s="285"/>
      <c r="G37" s="294"/>
    </row>
    <row r="38" spans="1:7">
      <c r="B38" s="353" t="s">
        <v>417</v>
      </c>
      <c r="D38" s="285"/>
      <c r="F38" s="285"/>
      <c r="G38" s="294"/>
    </row>
    <row r="39" spans="1:7">
      <c r="B39" s="353" t="s">
        <v>416</v>
      </c>
      <c r="D39" s="285"/>
      <c r="F39" s="285"/>
      <c r="G39" s="294"/>
    </row>
    <row r="40" spans="1:7">
      <c r="B40" s="353" t="s">
        <v>415</v>
      </c>
      <c r="D40" s="285"/>
      <c r="F40" s="285"/>
      <c r="G40" s="294"/>
    </row>
    <row r="41" spans="1:7">
      <c r="B41" s="353" t="s">
        <v>414</v>
      </c>
      <c r="D41" s="285"/>
      <c r="F41" s="285"/>
      <c r="G41" s="294"/>
    </row>
    <row r="42" spans="1:7">
      <c r="B42" s="353" t="s">
        <v>413</v>
      </c>
      <c r="D42" s="285"/>
      <c r="F42" s="285"/>
      <c r="G42" s="294"/>
    </row>
    <row r="43" spans="1:7">
      <c r="B43" s="353" t="s">
        <v>412</v>
      </c>
      <c r="D43" s="285"/>
      <c r="F43" s="285"/>
      <c r="G43" s="294"/>
    </row>
    <row r="44" spans="1:7">
      <c r="B44" s="353" t="s">
        <v>411</v>
      </c>
      <c r="D44" s="285"/>
      <c r="G44" s="282"/>
    </row>
    <row r="45" spans="1:7">
      <c r="B45" s="353" t="s">
        <v>410</v>
      </c>
      <c r="C45" s="331"/>
      <c r="D45" s="285"/>
      <c r="F45" s="285"/>
      <c r="G45" s="294"/>
    </row>
    <row r="46" spans="1:7">
      <c r="B46" s="353"/>
      <c r="C46" s="306" t="s">
        <v>32</v>
      </c>
      <c r="D46" s="308">
        <v>30</v>
      </c>
      <c r="E46" s="304">
        <v>150</v>
      </c>
      <c r="F46" s="298">
        <f>+D46*E46</f>
        <v>4500</v>
      </c>
      <c r="G46" s="294"/>
    </row>
    <row r="47" spans="1:7">
      <c r="D47" s="285"/>
      <c r="F47" s="285"/>
      <c r="G47" s="294"/>
    </row>
    <row r="48" spans="1:7" ht="48" customHeight="1">
      <c r="A48" s="288" t="s">
        <v>346</v>
      </c>
      <c r="B48" s="351" t="s">
        <v>409</v>
      </c>
      <c r="C48" s="331"/>
      <c r="D48" s="331"/>
      <c r="E48" s="352"/>
      <c r="F48" s="330"/>
      <c r="G48" s="294"/>
    </row>
    <row r="49" spans="1:7" ht="12" customHeight="1">
      <c r="B49" s="351"/>
      <c r="C49" s="306" t="s">
        <v>436</v>
      </c>
      <c r="D49" s="308">
        <v>10</v>
      </c>
      <c r="E49" s="304">
        <v>45</v>
      </c>
      <c r="F49" s="298">
        <f>+D49*E49</f>
        <v>450</v>
      </c>
      <c r="G49" s="294"/>
    </row>
    <row r="50" spans="1:7" ht="12" customHeight="1">
      <c r="D50" s="285"/>
      <c r="F50" s="285"/>
      <c r="G50" s="294"/>
    </row>
    <row r="51" spans="1:7" ht="49.5" customHeight="1">
      <c r="A51" s="288" t="s">
        <v>345</v>
      </c>
      <c r="B51" s="350" t="s">
        <v>408</v>
      </c>
      <c r="C51" s="319"/>
      <c r="D51" s="308"/>
      <c r="E51" s="304"/>
      <c r="F51" s="298"/>
      <c r="G51" s="294"/>
    </row>
    <row r="52" spans="1:7" ht="12" customHeight="1">
      <c r="B52" s="350"/>
      <c r="C52" s="319" t="s">
        <v>311</v>
      </c>
      <c r="D52" s="308">
        <v>270</v>
      </c>
      <c r="E52" s="304"/>
      <c r="F52" s="298">
        <f>+D52*E52</f>
        <v>0</v>
      </c>
      <c r="G52" s="294"/>
    </row>
    <row r="53" spans="1:7">
      <c r="D53" s="285"/>
      <c r="F53" s="298">
        <f>+D53*E53</f>
        <v>0</v>
      </c>
      <c r="G53" s="294"/>
    </row>
    <row r="54" spans="1:7" ht="36">
      <c r="A54" s="288" t="s">
        <v>341</v>
      </c>
      <c r="B54" s="350" t="s">
        <v>407</v>
      </c>
      <c r="C54" s="331"/>
      <c r="D54" s="332"/>
      <c r="F54" s="298"/>
      <c r="G54" s="294"/>
    </row>
    <row r="55" spans="1:7">
      <c r="B55" s="350"/>
      <c r="C55" s="331" t="s">
        <v>405</v>
      </c>
      <c r="D55" s="332">
        <v>1</v>
      </c>
      <c r="F55" s="298">
        <f>+D55*E55</f>
        <v>0</v>
      </c>
      <c r="G55" s="294"/>
    </row>
    <row r="56" spans="1:7">
      <c r="B56" s="350"/>
      <c r="D56" s="285"/>
      <c r="F56" s="298">
        <f>+D56*E56</f>
        <v>0</v>
      </c>
      <c r="G56" s="294"/>
    </row>
    <row r="57" spans="1:7" ht="33" customHeight="1">
      <c r="A57" s="288" t="s">
        <v>337</v>
      </c>
      <c r="B57" s="350" t="s">
        <v>406</v>
      </c>
      <c r="C57" s="331" t="s">
        <v>405</v>
      </c>
      <c r="D57" s="332">
        <v>1</v>
      </c>
      <c r="F57" s="298">
        <f>+D57*E57</f>
        <v>0</v>
      </c>
      <c r="G57" s="294"/>
    </row>
    <row r="58" spans="1:7" ht="33" customHeight="1">
      <c r="B58" s="350"/>
      <c r="C58" s="331"/>
      <c r="D58" s="332"/>
      <c r="F58" s="298"/>
      <c r="G58" s="294"/>
    </row>
    <row r="59" spans="1:7" ht="12" customHeight="1">
      <c r="A59" s="288" t="s">
        <v>331</v>
      </c>
      <c r="B59" s="309" t="s">
        <v>722</v>
      </c>
      <c r="C59" s="313"/>
      <c r="D59" s="308"/>
      <c r="E59" s="304"/>
      <c r="F59" s="298">
        <f>+D59*E59</f>
        <v>0</v>
      </c>
      <c r="G59" s="294"/>
    </row>
    <row r="60" spans="1:7" ht="12" customHeight="1">
      <c r="B60" s="309" t="s">
        <v>404</v>
      </c>
      <c r="C60" s="313"/>
      <c r="D60" s="308"/>
      <c r="E60" s="304"/>
      <c r="F60" s="298">
        <f>+D60*E60</f>
        <v>0</v>
      </c>
      <c r="G60" s="294"/>
    </row>
    <row r="61" spans="1:7" ht="12" customHeight="1">
      <c r="B61" s="309" t="s">
        <v>403</v>
      </c>
      <c r="C61" s="313"/>
      <c r="D61" s="308"/>
      <c r="E61" s="304"/>
      <c r="F61" s="298">
        <f>+D61*E61</f>
        <v>0</v>
      </c>
      <c r="G61" s="294"/>
    </row>
    <row r="62" spans="1:7" ht="12" customHeight="1">
      <c r="B62" s="309" t="s">
        <v>721</v>
      </c>
      <c r="C62" s="313"/>
      <c r="D62" s="308"/>
      <c r="E62" s="304"/>
      <c r="F62" s="298"/>
      <c r="G62" s="294"/>
    </row>
    <row r="63" spans="1:7" ht="12" customHeight="1">
      <c r="B63" s="309"/>
      <c r="C63" s="304" t="s">
        <v>332</v>
      </c>
      <c r="D63" s="308">
        <v>200</v>
      </c>
      <c r="E63" s="347"/>
      <c r="F63" s="298">
        <f t="shared" ref="F63" si="0">+D63*E63</f>
        <v>0</v>
      </c>
      <c r="G63" s="294"/>
    </row>
    <row r="64" spans="1:7" ht="12" customHeight="1">
      <c r="B64" s="350"/>
      <c r="C64" s="331"/>
      <c r="D64" s="814"/>
      <c r="F64" s="298"/>
      <c r="G64" s="294"/>
    </row>
    <row r="65" spans="1:7" ht="12" customHeight="1">
      <c r="A65" s="288" t="s">
        <v>328</v>
      </c>
      <c r="B65" s="309" t="s">
        <v>723</v>
      </c>
      <c r="C65" s="313"/>
      <c r="D65" s="308"/>
      <c r="E65" s="304"/>
      <c r="F65" s="298">
        <f>+D65*E65</f>
        <v>0</v>
      </c>
      <c r="G65" s="294"/>
    </row>
    <row r="66" spans="1:7" ht="12" customHeight="1">
      <c r="B66" s="309" t="s">
        <v>404</v>
      </c>
      <c r="C66" s="313"/>
      <c r="D66" s="308"/>
      <c r="E66" s="304"/>
      <c r="F66" s="298">
        <f>+D66*E66</f>
        <v>0</v>
      </c>
      <c r="G66" s="294"/>
    </row>
    <row r="67" spans="1:7" ht="12" customHeight="1">
      <c r="B67" s="309" t="s">
        <v>403</v>
      </c>
      <c r="C67" s="313"/>
      <c r="D67" s="308"/>
      <c r="E67" s="304"/>
      <c r="F67" s="298">
        <f>+D67*E67</f>
        <v>0</v>
      </c>
      <c r="G67" s="294"/>
    </row>
    <row r="68" spans="1:7" ht="12" customHeight="1">
      <c r="B68" s="309" t="s">
        <v>721</v>
      </c>
      <c r="C68" s="313"/>
      <c r="D68" s="308"/>
      <c r="E68" s="304"/>
      <c r="F68" s="298"/>
      <c r="G68" s="294"/>
    </row>
    <row r="69" spans="1:7" ht="12" customHeight="1">
      <c r="B69" s="309"/>
      <c r="C69" s="304" t="s">
        <v>332</v>
      </c>
      <c r="D69" s="308">
        <v>100</v>
      </c>
      <c r="E69" s="347"/>
      <c r="F69" s="298">
        <f t="shared" ref="F69" si="1">+D69*E69</f>
        <v>0</v>
      </c>
      <c r="G69" s="294"/>
    </row>
    <row r="70" spans="1:7">
      <c r="C70" s="331"/>
      <c r="D70" s="304"/>
      <c r="F70" s="298">
        <f>+D70*E70</f>
        <v>0</v>
      </c>
      <c r="G70" s="294"/>
    </row>
    <row r="71" spans="1:7">
      <c r="A71" s="288" t="s">
        <v>327</v>
      </c>
      <c r="B71" s="309" t="s">
        <v>724</v>
      </c>
      <c r="C71" s="313"/>
      <c r="D71" s="308"/>
      <c r="E71" s="304"/>
      <c r="F71" s="298">
        <f>+D71*E71</f>
        <v>0</v>
      </c>
      <c r="G71" s="294"/>
    </row>
    <row r="72" spans="1:7">
      <c r="B72" s="309" t="s">
        <v>404</v>
      </c>
      <c r="C72" s="313"/>
      <c r="D72" s="308"/>
      <c r="E72" s="304"/>
      <c r="F72" s="298">
        <f>+D72*E72</f>
        <v>0</v>
      </c>
      <c r="G72" s="294"/>
    </row>
    <row r="73" spans="1:7">
      <c r="B73" s="309" t="s">
        <v>403</v>
      </c>
      <c r="C73" s="313"/>
      <c r="D73" s="308"/>
      <c r="E73" s="304"/>
      <c r="F73" s="298">
        <f>+D73*E73</f>
        <v>0</v>
      </c>
      <c r="G73" s="294"/>
    </row>
    <row r="74" spans="1:7">
      <c r="B74" s="309" t="s">
        <v>721</v>
      </c>
      <c r="C74" s="313"/>
      <c r="D74" s="308"/>
      <c r="E74" s="304"/>
      <c r="F74" s="298"/>
      <c r="G74" s="294"/>
    </row>
    <row r="75" spans="1:7">
      <c r="B75" s="309"/>
      <c r="C75" s="304" t="s">
        <v>332</v>
      </c>
      <c r="D75" s="308">
        <v>300</v>
      </c>
      <c r="E75" s="347"/>
      <c r="F75" s="298">
        <f t="shared" ref="F75:F100" si="2">+D75*E75</f>
        <v>0</v>
      </c>
      <c r="G75" s="294"/>
    </row>
    <row r="76" spans="1:7">
      <c r="B76" s="309"/>
      <c r="C76" s="313"/>
      <c r="D76" s="308"/>
      <c r="E76" s="304"/>
      <c r="F76" s="298">
        <f t="shared" si="2"/>
        <v>0</v>
      </c>
      <c r="G76" s="294"/>
    </row>
    <row r="77" spans="1:7">
      <c r="A77" s="345" t="s">
        <v>325</v>
      </c>
      <c r="B77" s="309" t="s">
        <v>402</v>
      </c>
      <c r="C77" s="313"/>
      <c r="D77" s="308"/>
      <c r="E77" s="304"/>
      <c r="F77" s="298">
        <f t="shared" si="2"/>
        <v>0</v>
      </c>
      <c r="G77" s="294"/>
    </row>
    <row r="78" spans="1:7">
      <c r="A78" s="345"/>
      <c r="B78" s="309" t="s">
        <v>401</v>
      </c>
      <c r="C78" s="313"/>
      <c r="D78" s="308"/>
      <c r="E78" s="304"/>
      <c r="F78" s="298">
        <f t="shared" si="2"/>
        <v>0</v>
      </c>
      <c r="G78" s="294"/>
    </row>
    <row r="79" spans="1:7">
      <c r="A79" s="345"/>
      <c r="B79" s="341"/>
      <c r="C79" s="306" t="s">
        <v>309</v>
      </c>
      <c r="D79" s="305">
        <v>250</v>
      </c>
      <c r="E79" s="304"/>
      <c r="F79" s="298">
        <f t="shared" si="2"/>
        <v>0</v>
      </c>
      <c r="G79" s="294"/>
    </row>
    <row r="80" spans="1:7">
      <c r="A80" s="345"/>
      <c r="B80" s="309"/>
      <c r="C80" s="304"/>
      <c r="D80" s="348"/>
      <c r="E80" s="347"/>
      <c r="F80" s="298">
        <f t="shared" si="2"/>
        <v>0</v>
      </c>
      <c r="G80" s="294"/>
    </row>
    <row r="81" spans="1:7">
      <c r="A81" s="345" t="s">
        <v>323</v>
      </c>
      <c r="B81" s="309" t="s">
        <v>400</v>
      </c>
      <c r="C81" s="313"/>
      <c r="D81" s="308"/>
      <c r="E81" s="304"/>
      <c r="F81" s="298">
        <f t="shared" si="2"/>
        <v>0</v>
      </c>
      <c r="G81" s="294"/>
    </row>
    <row r="82" spans="1:7">
      <c r="A82" s="345"/>
      <c r="B82" s="309" t="s">
        <v>399</v>
      </c>
      <c r="C82" s="313"/>
      <c r="D82" s="308"/>
      <c r="E82" s="304"/>
      <c r="F82" s="298">
        <f t="shared" si="2"/>
        <v>0</v>
      </c>
      <c r="G82" s="294"/>
    </row>
    <row r="83" spans="1:7">
      <c r="A83" s="345"/>
      <c r="B83" s="309" t="s">
        <v>398</v>
      </c>
      <c r="C83" s="313"/>
      <c r="D83" s="308"/>
      <c r="E83" s="304"/>
      <c r="F83" s="298">
        <f t="shared" si="2"/>
        <v>0</v>
      </c>
      <c r="G83" s="294"/>
    </row>
    <row r="84" spans="1:7">
      <c r="B84" s="309" t="s">
        <v>397</v>
      </c>
      <c r="C84" s="313"/>
      <c r="D84" s="308"/>
      <c r="E84" s="304"/>
      <c r="F84" s="298">
        <f t="shared" si="2"/>
        <v>0</v>
      </c>
      <c r="G84" s="294"/>
    </row>
    <row r="85" spans="1:7">
      <c r="A85" s="282"/>
      <c r="B85" s="309" t="s">
        <v>396</v>
      </c>
      <c r="C85" s="313"/>
      <c r="D85" s="308"/>
      <c r="E85" s="304"/>
      <c r="F85" s="298">
        <f t="shared" si="2"/>
        <v>0</v>
      </c>
      <c r="G85" s="294"/>
    </row>
    <row r="86" spans="1:7">
      <c r="B86" s="342"/>
      <c r="C86" s="304" t="s">
        <v>332</v>
      </c>
      <c r="D86" s="308">
        <v>35</v>
      </c>
      <c r="E86" s="304"/>
      <c r="F86" s="298">
        <f t="shared" si="2"/>
        <v>0</v>
      </c>
      <c r="G86" s="294"/>
    </row>
    <row r="87" spans="1:7">
      <c r="D87" s="282"/>
      <c r="F87" s="298">
        <f t="shared" si="2"/>
        <v>0</v>
      </c>
      <c r="G87" s="294"/>
    </row>
    <row r="88" spans="1:7">
      <c r="A88" s="345" t="s">
        <v>321</v>
      </c>
      <c r="B88" s="309" t="s">
        <v>395</v>
      </c>
      <c r="C88" s="313"/>
      <c r="D88" s="308"/>
      <c r="E88" s="304"/>
      <c r="F88" s="298">
        <f t="shared" si="2"/>
        <v>0</v>
      </c>
      <c r="G88" s="294"/>
    </row>
    <row r="89" spans="1:7">
      <c r="A89" s="345"/>
      <c r="B89" s="309" t="s">
        <v>394</v>
      </c>
      <c r="C89" s="313"/>
      <c r="D89" s="308"/>
      <c r="E89" s="304"/>
      <c r="F89" s="298">
        <f t="shared" si="2"/>
        <v>0</v>
      </c>
      <c r="G89" s="294"/>
    </row>
    <row r="90" spans="1:7">
      <c r="B90" s="309" t="s">
        <v>393</v>
      </c>
      <c r="C90" s="313"/>
      <c r="D90" s="308"/>
      <c r="E90" s="304"/>
      <c r="F90" s="298">
        <f t="shared" si="2"/>
        <v>0</v>
      </c>
      <c r="G90" s="294"/>
    </row>
    <row r="91" spans="1:7">
      <c r="A91" s="345"/>
      <c r="B91" s="309" t="s">
        <v>392</v>
      </c>
      <c r="C91" s="313"/>
      <c r="D91" s="308"/>
      <c r="E91" s="304"/>
      <c r="F91" s="298">
        <f t="shared" si="2"/>
        <v>0</v>
      </c>
      <c r="G91" s="294"/>
    </row>
    <row r="92" spans="1:7">
      <c r="A92" s="345"/>
      <c r="B92" s="309" t="s">
        <v>391</v>
      </c>
      <c r="C92" s="313"/>
      <c r="D92" s="308"/>
      <c r="E92" s="304"/>
      <c r="F92" s="298">
        <f t="shared" si="2"/>
        <v>0</v>
      </c>
      <c r="G92" s="294"/>
    </row>
    <row r="93" spans="1:7">
      <c r="B93" s="309" t="s">
        <v>390</v>
      </c>
      <c r="C93" s="313"/>
      <c r="D93" s="308"/>
      <c r="E93" s="304"/>
      <c r="F93" s="298">
        <f t="shared" si="2"/>
        <v>0</v>
      </c>
      <c r="G93" s="294"/>
    </row>
    <row r="94" spans="1:7">
      <c r="A94" s="345"/>
      <c r="B94" s="309"/>
      <c r="C94" s="304" t="s">
        <v>332</v>
      </c>
      <c r="D94" s="308">
        <v>170</v>
      </c>
      <c r="E94" s="304"/>
      <c r="F94" s="298">
        <f t="shared" si="2"/>
        <v>0</v>
      </c>
      <c r="G94" s="294"/>
    </row>
    <row r="95" spans="1:7">
      <c r="A95" s="282"/>
      <c r="B95" s="342"/>
      <c r="C95" s="304"/>
      <c r="D95" s="308"/>
      <c r="E95" s="304"/>
      <c r="F95" s="298">
        <f t="shared" si="2"/>
        <v>0</v>
      </c>
      <c r="G95" s="294"/>
    </row>
    <row r="96" spans="1:7">
      <c r="A96" s="345" t="s">
        <v>315</v>
      </c>
      <c r="B96" s="318" t="s">
        <v>389</v>
      </c>
      <c r="C96" s="313"/>
      <c r="D96" s="308"/>
      <c r="E96" s="304"/>
      <c r="F96" s="298">
        <f t="shared" si="2"/>
        <v>0</v>
      </c>
      <c r="G96" s="294"/>
    </row>
    <row r="97" spans="1:7">
      <c r="A97" s="345"/>
      <c r="B97" s="318" t="s">
        <v>339</v>
      </c>
      <c r="C97" s="313"/>
      <c r="D97" s="308"/>
      <c r="E97" s="304"/>
      <c r="F97" s="298">
        <f t="shared" si="2"/>
        <v>0</v>
      </c>
      <c r="G97" s="294"/>
    </row>
    <row r="98" spans="1:7">
      <c r="A98" s="345"/>
      <c r="B98" s="318" t="s">
        <v>338</v>
      </c>
      <c r="C98" s="313"/>
      <c r="D98" s="308"/>
      <c r="E98" s="304"/>
      <c r="F98" s="298">
        <f t="shared" si="2"/>
        <v>0</v>
      </c>
      <c r="G98" s="294"/>
    </row>
    <row r="99" spans="1:7">
      <c r="D99" s="308"/>
      <c r="E99" s="304"/>
      <c r="F99" s="298">
        <f t="shared" si="2"/>
        <v>0</v>
      </c>
      <c r="G99" s="294"/>
    </row>
    <row r="100" spans="1:7">
      <c r="B100" s="309"/>
      <c r="C100" s="304" t="s">
        <v>332</v>
      </c>
      <c r="D100" s="308">
        <v>910</v>
      </c>
      <c r="E100" s="304"/>
      <c r="F100" s="298">
        <f t="shared" si="2"/>
        <v>0</v>
      </c>
      <c r="G100" s="294"/>
    </row>
    <row r="102" spans="1:7">
      <c r="A102" s="288" t="s">
        <v>314</v>
      </c>
      <c r="B102" s="325" t="s">
        <v>336</v>
      </c>
      <c r="C102" s="349"/>
      <c r="D102" s="348"/>
      <c r="E102" s="347"/>
      <c r="F102" s="298">
        <f>+D102*E102</f>
        <v>0</v>
      </c>
      <c r="G102" s="294"/>
    </row>
    <row r="103" spans="1:7">
      <c r="A103" s="282"/>
      <c r="B103" s="324" t="s">
        <v>388</v>
      </c>
      <c r="C103" s="349"/>
      <c r="D103" s="348"/>
      <c r="E103" s="347"/>
      <c r="F103" s="298">
        <f>+D103*E103</f>
        <v>0</v>
      </c>
      <c r="G103" s="294"/>
    </row>
    <row r="104" spans="1:7">
      <c r="A104" s="282"/>
      <c r="B104" s="324" t="s">
        <v>387</v>
      </c>
      <c r="C104" s="349"/>
      <c r="D104" s="348"/>
      <c r="E104" s="347"/>
      <c r="F104" s="298">
        <f>+D104*E104</f>
        <v>0</v>
      </c>
      <c r="G104" s="294"/>
    </row>
    <row r="105" spans="1:7">
      <c r="A105" s="282"/>
      <c r="B105" s="324" t="s">
        <v>333</v>
      </c>
      <c r="C105" s="349"/>
      <c r="D105" s="348"/>
      <c r="E105" s="347"/>
      <c r="F105" s="298">
        <f>+D105*E105</f>
        <v>0</v>
      </c>
      <c r="G105" s="294"/>
    </row>
    <row r="106" spans="1:7">
      <c r="A106" s="282"/>
      <c r="C106" s="347" t="s">
        <v>332</v>
      </c>
      <c r="D106" s="348">
        <v>230</v>
      </c>
      <c r="E106" s="347"/>
      <c r="F106" s="298">
        <f>+D106*E106</f>
        <v>0</v>
      </c>
      <c r="G106" s="294"/>
    </row>
    <row r="107" spans="1:7">
      <c r="A107" s="282"/>
      <c r="D107" s="282"/>
      <c r="F107" s="298"/>
      <c r="G107" s="294"/>
    </row>
    <row r="108" spans="1:7">
      <c r="A108" s="344" t="s">
        <v>308</v>
      </c>
      <c r="B108" s="346" t="s">
        <v>386</v>
      </c>
      <c r="F108" s="298">
        <f>+D108*E108</f>
        <v>0</v>
      </c>
      <c r="G108" s="294"/>
    </row>
    <row r="109" spans="1:7">
      <c r="B109" s="346" t="s">
        <v>385</v>
      </c>
      <c r="F109" s="298">
        <f>+D109*E109</f>
        <v>0</v>
      </c>
      <c r="G109" s="294"/>
    </row>
    <row r="110" spans="1:7">
      <c r="B110" s="311" t="s">
        <v>384</v>
      </c>
      <c r="F110" s="298">
        <f>+D110*E110</f>
        <v>0</v>
      </c>
      <c r="G110" s="294"/>
    </row>
    <row r="111" spans="1:7">
      <c r="A111" s="282"/>
      <c r="B111" s="346" t="s">
        <v>383</v>
      </c>
      <c r="C111" s="282" t="s">
        <v>311</v>
      </c>
      <c r="D111" s="330">
        <v>270</v>
      </c>
      <c r="F111" s="298">
        <f>+D111*E111</f>
        <v>0</v>
      </c>
      <c r="G111" s="294"/>
    </row>
    <row r="112" spans="1:7">
      <c r="B112" s="311"/>
      <c r="C112" s="304"/>
      <c r="D112" s="308"/>
      <c r="E112" s="304"/>
      <c r="F112" s="298"/>
      <c r="G112" s="294"/>
    </row>
    <row r="113" spans="1:7">
      <c r="A113" s="345" t="s">
        <v>382</v>
      </c>
      <c r="B113" s="311" t="s">
        <v>320</v>
      </c>
      <c r="F113" s="298">
        <f>+D113*E113</f>
        <v>0</v>
      </c>
      <c r="G113" s="294"/>
    </row>
    <row r="114" spans="1:7">
      <c r="A114" s="282"/>
      <c r="B114" s="311" t="s">
        <v>324</v>
      </c>
      <c r="F114" s="298">
        <f>+D114*E114</f>
        <v>0</v>
      </c>
      <c r="G114" s="294"/>
    </row>
    <row r="115" spans="1:7">
      <c r="B115" s="311" t="s">
        <v>318</v>
      </c>
      <c r="F115" s="298">
        <f>+D115*E115</f>
        <v>0</v>
      </c>
      <c r="G115" s="294"/>
    </row>
    <row r="116" spans="1:7">
      <c r="B116" s="318" t="s">
        <v>317</v>
      </c>
      <c r="F116" s="298">
        <f>+D116*E116</f>
        <v>0</v>
      </c>
      <c r="G116" s="294"/>
    </row>
    <row r="117" spans="1:7">
      <c r="A117" s="344"/>
      <c r="B117" s="311"/>
      <c r="C117" s="304" t="s">
        <v>316</v>
      </c>
      <c r="D117" s="308">
        <v>5</v>
      </c>
      <c r="E117" s="304"/>
      <c r="F117" s="298">
        <f>+D117*E117</f>
        <v>0</v>
      </c>
      <c r="G117" s="294"/>
    </row>
    <row r="118" spans="1:7">
      <c r="A118" s="282"/>
      <c r="B118" s="311"/>
      <c r="C118" s="304"/>
      <c r="D118" s="308"/>
      <c r="E118" s="304"/>
      <c r="F118" s="298"/>
      <c r="G118" s="294"/>
    </row>
    <row r="119" spans="1:7">
      <c r="A119" s="343" t="s">
        <v>381</v>
      </c>
      <c r="B119" s="311" t="s">
        <v>320</v>
      </c>
      <c r="F119" s="298">
        <f>+D119*E119</f>
        <v>0</v>
      </c>
      <c r="G119" s="294"/>
    </row>
    <row r="120" spans="1:7">
      <c r="A120" s="282"/>
      <c r="B120" s="311" t="s">
        <v>322</v>
      </c>
      <c r="F120" s="298">
        <f>+D120*E120</f>
        <v>0</v>
      </c>
      <c r="G120" s="294"/>
    </row>
    <row r="121" spans="1:7">
      <c r="A121" s="343"/>
      <c r="B121" s="311" t="s">
        <v>318</v>
      </c>
      <c r="F121" s="298">
        <f>+D121*E121</f>
        <v>0</v>
      </c>
      <c r="G121" s="294"/>
    </row>
    <row r="122" spans="1:7">
      <c r="A122" s="343"/>
      <c r="B122" s="318" t="s">
        <v>317</v>
      </c>
      <c r="F122" s="298">
        <f>+D122*E122</f>
        <v>0</v>
      </c>
      <c r="G122" s="294"/>
    </row>
    <row r="123" spans="1:7">
      <c r="A123" s="343"/>
      <c r="B123" s="311"/>
      <c r="C123" s="304" t="s">
        <v>316</v>
      </c>
      <c r="D123" s="308">
        <v>5</v>
      </c>
      <c r="E123" s="304"/>
      <c r="F123" s="298">
        <f>+D123*E123</f>
        <v>0</v>
      </c>
      <c r="G123" s="294"/>
    </row>
    <row r="124" spans="1:7">
      <c r="B124" s="311"/>
      <c r="C124" s="304"/>
      <c r="D124" s="308"/>
      <c r="E124" s="304"/>
      <c r="F124" s="298"/>
      <c r="G124" s="294"/>
    </row>
    <row r="125" spans="1:7">
      <c r="A125" s="288" t="s">
        <v>380</v>
      </c>
      <c r="B125" s="311" t="s">
        <v>379</v>
      </c>
      <c r="F125" s="298">
        <f>+D125*E125</f>
        <v>0</v>
      </c>
      <c r="G125" s="294"/>
    </row>
    <row r="126" spans="1:7">
      <c r="A126" s="282"/>
      <c r="B126" s="311" t="s">
        <v>378</v>
      </c>
      <c r="F126" s="298">
        <f>+D126*E126</f>
        <v>0</v>
      </c>
      <c r="G126" s="294"/>
    </row>
    <row r="127" spans="1:7">
      <c r="A127" s="282"/>
      <c r="B127" s="311" t="s">
        <v>377</v>
      </c>
      <c r="F127" s="298">
        <f>+D127*E127</f>
        <v>0</v>
      </c>
      <c r="G127" s="294"/>
    </row>
    <row r="128" spans="1:7">
      <c r="A128" s="282"/>
      <c r="B128" s="311"/>
      <c r="C128" s="304" t="s">
        <v>316</v>
      </c>
      <c r="D128" s="308">
        <v>3</v>
      </c>
      <c r="E128" s="304"/>
      <c r="F128" s="298">
        <f>+D128*E128</f>
        <v>0</v>
      </c>
      <c r="G128" s="294"/>
    </row>
    <row r="129" spans="1:7">
      <c r="A129" s="282"/>
      <c r="D129" s="282"/>
      <c r="F129" s="298"/>
      <c r="G129" s="294"/>
    </row>
    <row r="130" spans="1:7">
      <c r="A130" s="340" t="s">
        <v>376</v>
      </c>
      <c r="B130" s="287" t="s">
        <v>375</v>
      </c>
      <c r="C130" s="285"/>
      <c r="D130" s="330"/>
      <c r="F130" s="298"/>
      <c r="G130" s="294"/>
    </row>
    <row r="131" spans="1:7">
      <c r="A131" s="282"/>
      <c r="B131" s="287" t="s">
        <v>374</v>
      </c>
      <c r="C131" s="285"/>
      <c r="D131" s="330"/>
      <c r="F131" s="298"/>
      <c r="G131" s="294"/>
    </row>
    <row r="132" spans="1:7">
      <c r="A132" s="282"/>
      <c r="B132" s="287" t="s">
        <v>373</v>
      </c>
      <c r="C132" s="285"/>
      <c r="D132" s="330"/>
      <c r="F132" s="298"/>
      <c r="G132" s="294"/>
    </row>
    <row r="133" spans="1:7">
      <c r="A133" s="282"/>
      <c r="B133" s="287" t="s">
        <v>372</v>
      </c>
      <c r="C133" s="285"/>
      <c r="D133" s="330"/>
      <c r="F133" s="298"/>
      <c r="G133" s="294"/>
    </row>
    <row r="134" spans="1:7">
      <c r="A134" s="282"/>
      <c r="C134" s="285" t="s">
        <v>316</v>
      </c>
      <c r="D134" s="330">
        <v>4</v>
      </c>
      <c r="F134" s="298">
        <f>+D134*E134</f>
        <v>0</v>
      </c>
      <c r="G134" s="294"/>
    </row>
    <row r="135" spans="1:7">
      <c r="A135" s="282"/>
      <c r="C135" s="285"/>
      <c r="D135" s="330"/>
      <c r="F135" s="298"/>
      <c r="G135" s="294"/>
    </row>
    <row r="136" spans="1:7">
      <c r="A136" s="340" t="s">
        <v>371</v>
      </c>
      <c r="B136" s="309" t="s">
        <v>313</v>
      </c>
      <c r="C136" s="304"/>
      <c r="D136" s="308"/>
      <c r="E136" s="304"/>
      <c r="F136" s="298">
        <f t="shared" ref="F136:F148" si="3">+D136*E136</f>
        <v>0</v>
      </c>
      <c r="G136" s="294"/>
    </row>
    <row r="137" spans="1:7">
      <c r="A137" s="282"/>
      <c r="B137" s="309" t="s">
        <v>312</v>
      </c>
      <c r="C137" s="304"/>
      <c r="D137" s="308"/>
      <c r="E137" s="304"/>
      <c r="F137" s="298">
        <f t="shared" si="3"/>
        <v>0</v>
      </c>
      <c r="G137" s="294"/>
    </row>
    <row r="138" spans="1:7">
      <c r="A138" s="282"/>
      <c r="B138" s="307"/>
      <c r="C138" s="306" t="s">
        <v>311</v>
      </c>
      <c r="D138" s="305">
        <v>270</v>
      </c>
      <c r="E138" s="304"/>
      <c r="F138" s="298">
        <f t="shared" si="3"/>
        <v>0</v>
      </c>
      <c r="G138" s="294"/>
    </row>
    <row r="139" spans="1:7">
      <c r="A139" s="282"/>
      <c r="C139" s="285"/>
      <c r="D139" s="330"/>
      <c r="F139" s="298">
        <f t="shared" si="3"/>
        <v>0</v>
      </c>
      <c r="G139" s="294"/>
    </row>
    <row r="140" spans="1:7">
      <c r="A140" s="340" t="s">
        <v>370</v>
      </c>
      <c r="B140" s="309" t="s">
        <v>369</v>
      </c>
      <c r="C140" s="313"/>
      <c r="D140" s="339"/>
      <c r="E140" s="304"/>
      <c r="F140" s="298">
        <f t="shared" si="3"/>
        <v>0</v>
      </c>
      <c r="G140" s="294"/>
    </row>
    <row r="141" spans="1:7">
      <c r="A141" s="282"/>
      <c r="B141" s="309" t="s">
        <v>368</v>
      </c>
      <c r="C141" s="313"/>
      <c r="D141" s="339"/>
      <c r="E141" s="304"/>
      <c r="F141" s="298">
        <f t="shared" si="3"/>
        <v>0</v>
      </c>
      <c r="G141" s="294"/>
    </row>
    <row r="142" spans="1:7">
      <c r="A142" s="282"/>
      <c r="B142" s="309" t="s">
        <v>367</v>
      </c>
      <c r="C142" s="313"/>
      <c r="D142" s="339"/>
      <c r="E142" s="304"/>
      <c r="F142" s="298">
        <f t="shared" si="3"/>
        <v>0</v>
      </c>
      <c r="G142" s="294"/>
    </row>
    <row r="143" spans="1:7">
      <c r="B143" s="342"/>
      <c r="C143" s="304" t="s">
        <v>311</v>
      </c>
      <c r="D143" s="305">
        <f>+D138</f>
        <v>270</v>
      </c>
      <c r="E143" s="304"/>
      <c r="F143" s="298">
        <f t="shared" si="3"/>
        <v>0</v>
      </c>
      <c r="G143" s="294"/>
    </row>
    <row r="144" spans="1:7">
      <c r="B144" s="342"/>
      <c r="C144" s="304"/>
      <c r="D144" s="308"/>
      <c r="E144" s="304"/>
      <c r="F144" s="298">
        <f t="shared" si="3"/>
        <v>0</v>
      </c>
      <c r="G144" s="294"/>
    </row>
    <row r="145" spans="1:7">
      <c r="A145" s="340" t="s">
        <v>366</v>
      </c>
      <c r="B145" s="309" t="s">
        <v>365</v>
      </c>
      <c r="C145" s="313"/>
      <c r="D145" s="308"/>
      <c r="E145" s="304"/>
      <c r="F145" s="298">
        <f t="shared" si="3"/>
        <v>0</v>
      </c>
      <c r="G145" s="294"/>
    </row>
    <row r="146" spans="1:7">
      <c r="A146" s="282"/>
      <c r="B146" s="309" t="s">
        <v>364</v>
      </c>
      <c r="C146" s="313"/>
      <c r="D146" s="308"/>
      <c r="E146" s="304"/>
      <c r="F146" s="298">
        <f t="shared" si="3"/>
        <v>0</v>
      </c>
      <c r="G146" s="294"/>
    </row>
    <row r="147" spans="1:7">
      <c r="B147" s="341"/>
      <c r="C147" s="304" t="s">
        <v>309</v>
      </c>
      <c r="D147" s="308">
        <v>150</v>
      </c>
      <c r="E147" s="304"/>
      <c r="F147" s="298">
        <f t="shared" si="3"/>
        <v>0</v>
      </c>
      <c r="G147" s="294"/>
    </row>
    <row r="148" spans="1:7">
      <c r="B148" s="341"/>
      <c r="C148" s="305"/>
      <c r="D148" s="308"/>
      <c r="E148" s="304"/>
      <c r="F148" s="298">
        <f t="shared" si="3"/>
        <v>0</v>
      </c>
      <c r="G148" s="294"/>
    </row>
    <row r="149" spans="1:7">
      <c r="B149" s="287" t="s">
        <v>14</v>
      </c>
      <c r="E149" s="338"/>
      <c r="F149" s="290">
        <f>SUM(F16:F148)</f>
        <v>4950</v>
      </c>
      <c r="G149" s="294"/>
    </row>
    <row r="150" spans="1:7">
      <c r="E150" s="290"/>
      <c r="F150" s="290"/>
      <c r="G150" s="294"/>
    </row>
    <row r="151" spans="1:7" ht="12.75">
      <c r="A151" s="337" t="s">
        <v>359</v>
      </c>
      <c r="B151" s="336" t="s">
        <v>363</v>
      </c>
      <c r="C151" s="310"/>
      <c r="D151" s="310"/>
      <c r="E151" s="315"/>
      <c r="F151" s="314"/>
      <c r="G151" s="294"/>
    </row>
    <row r="152" spans="1:7" ht="12.75">
      <c r="A152" s="316"/>
      <c r="B152" s="310"/>
      <c r="C152" s="310"/>
      <c r="D152" s="310"/>
      <c r="E152" s="315"/>
      <c r="F152" s="314"/>
      <c r="G152" s="294"/>
    </row>
    <row r="153" spans="1:7" ht="12" customHeight="1">
      <c r="A153" s="321" t="s">
        <v>362</v>
      </c>
      <c r="B153" s="309" t="s">
        <v>361</v>
      </c>
      <c r="C153" s="326"/>
      <c r="D153" s="326"/>
      <c r="E153" s="328"/>
      <c r="F153" s="327"/>
      <c r="G153" s="294"/>
    </row>
    <row r="154" spans="1:7" ht="12" customHeight="1">
      <c r="A154" s="321"/>
      <c r="B154" s="309" t="s">
        <v>360</v>
      </c>
      <c r="C154" s="326"/>
      <c r="D154" s="328"/>
      <c r="E154" s="333"/>
      <c r="F154" s="301"/>
      <c r="G154" s="294"/>
    </row>
    <row r="155" spans="1:7" ht="12" customHeight="1">
      <c r="A155" s="321"/>
      <c r="B155" s="309"/>
      <c r="C155" s="326" t="s">
        <v>311</v>
      </c>
      <c r="D155" s="328">
        <v>72.5</v>
      </c>
      <c r="E155" s="333"/>
      <c r="F155" s="301">
        <f>+ROUND((D155*E155),2)</f>
        <v>0</v>
      </c>
      <c r="G155" s="294"/>
    </row>
    <row r="156" spans="1:7" ht="12" customHeight="1">
      <c r="A156" s="321"/>
      <c r="B156" s="323"/>
      <c r="C156" s="326"/>
      <c r="D156" s="326"/>
      <c r="E156" s="328"/>
      <c r="F156" s="327"/>
      <c r="G156" s="294"/>
    </row>
    <row r="157" spans="1:7" ht="12" customHeight="1">
      <c r="A157" s="321" t="s">
        <v>359</v>
      </c>
      <c r="B157" s="323" t="s">
        <v>358</v>
      </c>
      <c r="C157" s="295"/>
      <c r="D157" s="328"/>
      <c r="E157" s="327"/>
      <c r="F157" s="326"/>
      <c r="G157" s="294"/>
    </row>
    <row r="158" spans="1:7" ht="12" customHeight="1">
      <c r="A158" s="321"/>
      <c r="B158" s="323" t="s">
        <v>357</v>
      </c>
      <c r="C158" s="295"/>
      <c r="D158" s="328"/>
      <c r="E158" s="327"/>
      <c r="F158" s="326"/>
      <c r="G158" s="294"/>
    </row>
    <row r="159" spans="1:7" ht="12" customHeight="1">
      <c r="A159" s="316"/>
      <c r="B159" s="323" t="s">
        <v>356</v>
      </c>
      <c r="C159" s="295"/>
      <c r="D159" s="328"/>
      <c r="E159" s="327"/>
      <c r="F159" s="326"/>
      <c r="G159" s="294"/>
    </row>
    <row r="160" spans="1:7" ht="12" customHeight="1">
      <c r="A160" s="316"/>
      <c r="B160" s="335" t="s">
        <v>355</v>
      </c>
      <c r="C160" s="335"/>
      <c r="D160" s="328"/>
      <c r="E160" s="328"/>
      <c r="F160" s="301"/>
      <c r="G160" s="294"/>
    </row>
    <row r="161" spans="1:7" ht="12" customHeight="1">
      <c r="A161" s="316"/>
      <c r="B161" s="335"/>
      <c r="C161" s="335" t="s">
        <v>316</v>
      </c>
      <c r="D161" s="328">
        <v>5</v>
      </c>
      <c r="E161" s="328"/>
      <c r="F161" s="301">
        <f>+ROUND((D161*E161),2)</f>
        <v>0</v>
      </c>
      <c r="G161" s="294"/>
    </row>
    <row r="162" spans="1:7" ht="12" customHeight="1">
      <c r="A162" s="316"/>
      <c r="B162" s="310"/>
      <c r="C162" s="310"/>
      <c r="D162" s="315"/>
      <c r="E162" s="314"/>
      <c r="F162" s="310"/>
      <c r="G162" s="294"/>
    </row>
    <row r="163" spans="1:7" ht="12" customHeight="1">
      <c r="A163" s="317" t="s">
        <v>354</v>
      </c>
      <c r="B163" s="334" t="s">
        <v>353</v>
      </c>
      <c r="C163" s="310"/>
      <c r="D163" s="315"/>
      <c r="E163" s="314"/>
      <c r="F163" s="310"/>
      <c r="G163" s="294"/>
    </row>
    <row r="164" spans="1:7" ht="12" customHeight="1">
      <c r="A164" s="316"/>
      <c r="B164" s="334" t="s">
        <v>352</v>
      </c>
      <c r="C164" s="310"/>
      <c r="D164" s="315"/>
      <c r="E164" s="314"/>
      <c r="F164" s="310"/>
      <c r="G164" s="294"/>
    </row>
    <row r="165" spans="1:7" ht="12" customHeight="1">
      <c r="A165" s="316"/>
      <c r="B165" s="310"/>
      <c r="C165" s="326" t="s">
        <v>309</v>
      </c>
      <c r="D165" s="328">
        <v>10</v>
      </c>
      <c r="E165" s="333"/>
      <c r="F165" s="301">
        <f>+ROUND((D165*E165),2)</f>
        <v>0</v>
      </c>
      <c r="G165" s="294"/>
    </row>
    <row r="166" spans="1:7" ht="12" customHeight="1">
      <c r="A166" s="316"/>
      <c r="B166" s="310"/>
      <c r="C166" s="310"/>
      <c r="D166" s="315"/>
      <c r="E166" s="314"/>
      <c r="F166" s="310"/>
      <c r="G166" s="294"/>
    </row>
    <row r="167" spans="1:7" ht="12" customHeight="1">
      <c r="A167" s="317" t="s">
        <v>351</v>
      </c>
      <c r="B167" s="334" t="s">
        <v>350</v>
      </c>
      <c r="C167" s="310"/>
      <c r="D167" s="315"/>
      <c r="E167" s="314"/>
      <c r="F167" s="310"/>
      <c r="G167" s="294"/>
    </row>
    <row r="168" spans="1:7" ht="12" customHeight="1">
      <c r="A168" s="316"/>
      <c r="B168" s="334" t="s">
        <v>349</v>
      </c>
      <c r="C168" s="310"/>
      <c r="D168" s="315"/>
      <c r="E168" s="314"/>
      <c r="F168" s="310"/>
      <c r="G168" s="294"/>
    </row>
    <row r="169" spans="1:7" ht="12" customHeight="1">
      <c r="A169" s="316"/>
      <c r="B169" s="334" t="s">
        <v>348</v>
      </c>
      <c r="C169" s="310"/>
      <c r="D169" s="315"/>
      <c r="E169" s="314"/>
      <c r="F169" s="310"/>
      <c r="G169" s="294"/>
    </row>
    <row r="170" spans="1:7" ht="12" customHeight="1">
      <c r="A170" s="316"/>
      <c r="B170" s="310"/>
      <c r="C170" s="326" t="s">
        <v>309</v>
      </c>
      <c r="D170" s="328">
        <v>10</v>
      </c>
      <c r="E170" s="333"/>
      <c r="F170" s="301">
        <f>+ROUND((D170*E170),2)</f>
        <v>0</v>
      </c>
      <c r="G170" s="294"/>
    </row>
    <row r="171" spans="1:7" ht="12" customHeight="1">
      <c r="A171" s="316"/>
      <c r="B171" s="310"/>
      <c r="C171" s="310"/>
      <c r="D171" s="315"/>
      <c r="E171" s="314"/>
      <c r="F171" s="310"/>
      <c r="G171" s="294"/>
    </row>
    <row r="172" spans="1:7" ht="12" customHeight="1">
      <c r="A172" s="321" t="s">
        <v>345</v>
      </c>
      <c r="B172" s="323" t="s">
        <v>725</v>
      </c>
      <c r="C172" s="295"/>
      <c r="D172" s="328"/>
      <c r="E172" s="327"/>
      <c r="F172" s="326"/>
      <c r="G172" s="294"/>
    </row>
    <row r="173" spans="1:7" ht="12" customHeight="1">
      <c r="A173" s="316"/>
      <c r="B173" s="323" t="s">
        <v>344</v>
      </c>
      <c r="C173" s="295"/>
      <c r="D173" s="328"/>
      <c r="E173" s="327"/>
      <c r="F173" s="326"/>
      <c r="G173" s="294"/>
    </row>
    <row r="174" spans="1:7" ht="12" customHeight="1">
      <c r="A174" s="316"/>
      <c r="B174" s="323" t="s">
        <v>343</v>
      </c>
      <c r="C174" s="295"/>
      <c r="D174" s="328"/>
      <c r="E174" s="327"/>
      <c r="F174" s="326"/>
      <c r="G174" s="294"/>
    </row>
    <row r="175" spans="1:7" ht="12" customHeight="1">
      <c r="A175" s="316"/>
      <c r="B175" s="323" t="s">
        <v>342</v>
      </c>
      <c r="C175" s="295"/>
      <c r="D175" s="328"/>
      <c r="E175" s="327"/>
      <c r="F175" s="326"/>
      <c r="G175" s="294"/>
    </row>
    <row r="176" spans="1:7" ht="12" customHeight="1">
      <c r="A176" s="316"/>
      <c r="B176" s="329"/>
      <c r="C176" s="326" t="s">
        <v>332</v>
      </c>
      <c r="D176" s="815">
        <v>30</v>
      </c>
      <c r="E176" s="327"/>
      <c r="F176" s="301">
        <f>+ROUND((D176*E176),2)</f>
        <v>0</v>
      </c>
      <c r="G176" s="294"/>
    </row>
    <row r="177" spans="1:7" ht="12" customHeight="1">
      <c r="A177" s="316"/>
      <c r="B177" s="329"/>
      <c r="C177" s="326"/>
      <c r="D177" s="815"/>
      <c r="E177" s="327"/>
      <c r="F177" s="301"/>
      <c r="G177" s="294"/>
    </row>
    <row r="178" spans="1:7" ht="12" customHeight="1">
      <c r="A178" s="321" t="s">
        <v>345</v>
      </c>
      <c r="B178" s="323" t="s">
        <v>726</v>
      </c>
      <c r="C178" s="295"/>
      <c r="D178" s="815"/>
      <c r="E178" s="327"/>
      <c r="F178" s="326"/>
      <c r="G178" s="294"/>
    </row>
    <row r="179" spans="1:7" ht="12" customHeight="1">
      <c r="A179" s="316"/>
      <c r="B179" s="323" t="s">
        <v>344</v>
      </c>
      <c r="C179" s="295"/>
      <c r="D179" s="815"/>
      <c r="E179" s="327"/>
      <c r="F179" s="326"/>
      <c r="G179" s="294"/>
    </row>
    <row r="180" spans="1:7" ht="12" customHeight="1">
      <c r="A180" s="316"/>
      <c r="B180" s="323" t="s">
        <v>343</v>
      </c>
      <c r="C180" s="295"/>
      <c r="D180" s="815"/>
      <c r="E180" s="327"/>
      <c r="F180" s="326"/>
      <c r="G180" s="294"/>
    </row>
    <row r="181" spans="1:7" ht="12" customHeight="1">
      <c r="A181" s="316"/>
      <c r="B181" s="323" t="s">
        <v>342</v>
      </c>
      <c r="C181" s="295"/>
      <c r="D181" s="815"/>
      <c r="E181" s="327"/>
      <c r="F181" s="326"/>
      <c r="G181" s="294"/>
    </row>
    <row r="182" spans="1:7" ht="12" customHeight="1">
      <c r="A182" s="316"/>
      <c r="B182" s="329"/>
      <c r="C182" s="326" t="s">
        <v>332</v>
      </c>
      <c r="D182" s="815">
        <v>40</v>
      </c>
      <c r="E182" s="327"/>
      <c r="F182" s="301">
        <f>+ROUND((D182*E182),2)</f>
        <v>0</v>
      </c>
      <c r="G182" s="294"/>
    </row>
    <row r="183" spans="1:7" ht="12" customHeight="1">
      <c r="A183" s="321" t="s">
        <v>345</v>
      </c>
      <c r="B183" s="323" t="s">
        <v>727</v>
      </c>
      <c r="C183" s="295"/>
      <c r="D183" s="815"/>
      <c r="E183" s="327"/>
      <c r="F183" s="326"/>
      <c r="G183" s="294"/>
    </row>
    <row r="184" spans="1:7" ht="12" customHeight="1">
      <c r="A184" s="316"/>
      <c r="B184" s="323" t="s">
        <v>344</v>
      </c>
      <c r="C184" s="295"/>
      <c r="D184" s="815"/>
      <c r="E184" s="327"/>
      <c r="F184" s="326"/>
      <c r="G184" s="294"/>
    </row>
    <row r="185" spans="1:7" ht="12" customHeight="1">
      <c r="A185" s="316"/>
      <c r="B185" s="323" t="s">
        <v>343</v>
      </c>
      <c r="C185" s="295"/>
      <c r="D185" s="815"/>
      <c r="E185" s="327"/>
      <c r="F185" s="326"/>
      <c r="G185" s="294"/>
    </row>
    <row r="186" spans="1:7" ht="12" customHeight="1">
      <c r="A186" s="316"/>
      <c r="B186" s="323" t="s">
        <v>342</v>
      </c>
      <c r="C186" s="295"/>
      <c r="D186" s="815"/>
      <c r="E186" s="327"/>
      <c r="F186" s="326"/>
      <c r="G186" s="294"/>
    </row>
    <row r="187" spans="1:7" ht="12" customHeight="1">
      <c r="A187" s="316"/>
      <c r="B187" s="329"/>
      <c r="C187" s="326" t="s">
        <v>332</v>
      </c>
      <c r="D187" s="815">
        <v>80</v>
      </c>
      <c r="E187" s="327"/>
      <c r="F187" s="301">
        <f>+ROUND((D187*E187),2)</f>
        <v>0</v>
      </c>
      <c r="G187" s="294"/>
    </row>
    <row r="188" spans="1:7" ht="12" customHeight="1">
      <c r="A188" s="316"/>
      <c r="B188" s="310"/>
      <c r="C188" s="310"/>
      <c r="D188" s="315"/>
      <c r="E188" s="314"/>
      <c r="F188" s="310"/>
      <c r="G188" s="294"/>
    </row>
    <row r="189" spans="1:7" ht="12" customHeight="1">
      <c r="A189" s="321" t="s">
        <v>341</v>
      </c>
      <c r="B189" s="318" t="s">
        <v>340</v>
      </c>
      <c r="C189" s="295"/>
      <c r="D189" s="328"/>
      <c r="E189" s="327"/>
      <c r="F189" s="326"/>
      <c r="G189" s="294"/>
    </row>
    <row r="190" spans="1:7" ht="12" customHeight="1">
      <c r="A190" s="321"/>
      <c r="B190" s="318" t="s">
        <v>339</v>
      </c>
      <c r="C190" s="295"/>
      <c r="D190" s="328"/>
      <c r="E190" s="327"/>
      <c r="F190" s="326"/>
      <c r="G190" s="294"/>
    </row>
    <row r="191" spans="1:7" ht="12" customHeight="1">
      <c r="A191" s="321"/>
      <c r="B191" s="318" t="s">
        <v>338</v>
      </c>
      <c r="C191" s="295"/>
      <c r="D191" s="328"/>
      <c r="E191" s="327"/>
      <c r="F191" s="326"/>
      <c r="G191" s="294"/>
    </row>
    <row r="192" spans="1:7" ht="12" customHeight="1">
      <c r="A192" s="321"/>
      <c r="B192" s="323"/>
      <c r="C192" s="323" t="s">
        <v>332</v>
      </c>
      <c r="D192" s="322">
        <v>134.5</v>
      </c>
      <c r="E192" s="301"/>
      <c r="F192" s="301">
        <f>+ROUND((D192*E192),2)</f>
        <v>0</v>
      </c>
      <c r="G192" s="294"/>
    </row>
    <row r="193" spans="1:7" ht="12" customHeight="1">
      <c r="A193" s="316"/>
      <c r="B193" s="310"/>
      <c r="C193" s="310"/>
      <c r="E193" s="314"/>
      <c r="F193" s="310"/>
      <c r="G193" s="294"/>
    </row>
    <row r="194" spans="1:7" ht="12" customHeight="1">
      <c r="A194" s="321" t="s">
        <v>337</v>
      </c>
      <c r="B194" s="325" t="s">
        <v>336</v>
      </c>
      <c r="C194" s="323"/>
      <c r="D194" s="322"/>
      <c r="E194" s="301"/>
      <c r="F194" s="301"/>
      <c r="G194" s="294"/>
    </row>
    <row r="195" spans="1:7" ht="12" customHeight="1">
      <c r="A195" s="321"/>
      <c r="B195" s="324" t="s">
        <v>335</v>
      </c>
      <c r="C195" s="323"/>
      <c r="D195" s="322"/>
      <c r="E195" s="301"/>
      <c r="F195" s="301"/>
      <c r="G195" s="294"/>
    </row>
    <row r="196" spans="1:7" ht="12" customHeight="1">
      <c r="A196" s="321"/>
      <c r="B196" s="324" t="s">
        <v>334</v>
      </c>
      <c r="C196" s="323"/>
      <c r="D196" s="322"/>
      <c r="E196" s="301"/>
      <c r="F196" s="301"/>
      <c r="G196" s="294"/>
    </row>
    <row r="197" spans="1:7" ht="12" customHeight="1">
      <c r="A197" s="321"/>
      <c r="B197" s="324" t="s">
        <v>333</v>
      </c>
      <c r="C197" s="323"/>
      <c r="D197" s="322"/>
      <c r="E197" s="301"/>
      <c r="F197" s="301"/>
      <c r="G197" s="294"/>
    </row>
    <row r="198" spans="1:7" ht="12" customHeight="1">
      <c r="A198" s="321"/>
      <c r="B198" s="323"/>
      <c r="C198" s="323" t="s">
        <v>332</v>
      </c>
      <c r="D198" s="322">
        <v>50.5</v>
      </c>
      <c r="E198" s="301"/>
      <c r="F198" s="301">
        <f>+ROUND((D198*E198),2)</f>
        <v>0</v>
      </c>
      <c r="G198" s="294"/>
    </row>
    <row r="199" spans="1:7" ht="12" customHeight="1">
      <c r="A199" s="316"/>
      <c r="B199" s="310"/>
      <c r="C199" s="310"/>
      <c r="D199" s="315"/>
      <c r="E199" s="314"/>
      <c r="F199" s="310"/>
      <c r="G199" s="294"/>
    </row>
    <row r="200" spans="1:7" ht="12" customHeight="1">
      <c r="A200" s="321" t="s">
        <v>331</v>
      </c>
      <c r="B200" s="306" t="s">
        <v>326</v>
      </c>
      <c r="C200" s="313"/>
      <c r="D200" s="319"/>
      <c r="E200" s="304"/>
      <c r="F200" s="304"/>
      <c r="G200" s="294"/>
    </row>
    <row r="201" spans="1:7" ht="12" customHeight="1">
      <c r="A201" s="316"/>
      <c r="B201" s="320" t="s">
        <v>330</v>
      </c>
      <c r="C201" s="313"/>
      <c r="D201" s="319"/>
      <c r="E201" s="304"/>
      <c r="F201" s="304"/>
      <c r="G201" s="294"/>
    </row>
    <row r="202" spans="1:7" ht="12" customHeight="1">
      <c r="A202" s="316"/>
      <c r="B202" s="304" t="s">
        <v>329</v>
      </c>
      <c r="C202" s="313"/>
      <c r="D202" s="319"/>
      <c r="E202" s="304"/>
      <c r="F202" s="304"/>
      <c r="G202" s="294"/>
    </row>
    <row r="203" spans="1:7" ht="12" customHeight="1">
      <c r="A203" s="316"/>
      <c r="B203" s="313"/>
      <c r="C203" s="313" t="s">
        <v>311</v>
      </c>
      <c r="D203" s="312">
        <v>4.5</v>
      </c>
      <c r="E203" s="304"/>
      <c r="F203" s="301">
        <f>+ROUND((D203*E203),2)</f>
        <v>0</v>
      </c>
      <c r="G203" s="294"/>
    </row>
    <row r="204" spans="1:7" ht="12" customHeight="1">
      <c r="A204" s="316"/>
      <c r="B204" s="313"/>
      <c r="C204" s="313"/>
      <c r="D204" s="312"/>
      <c r="E204" s="304"/>
      <c r="F204" s="301"/>
      <c r="G204" s="294"/>
    </row>
    <row r="205" spans="1:7" ht="12" customHeight="1">
      <c r="A205" s="317" t="s">
        <v>328</v>
      </c>
      <c r="B205" s="306" t="s">
        <v>326</v>
      </c>
      <c r="C205" s="313"/>
      <c r="D205" s="319"/>
      <c r="E205" s="304"/>
      <c r="F205" s="304"/>
      <c r="G205" s="294"/>
    </row>
    <row r="206" spans="1:7" ht="12" customHeight="1">
      <c r="A206" s="316"/>
      <c r="B206" s="306" t="s">
        <v>733</v>
      </c>
      <c r="C206" s="313"/>
      <c r="D206" s="319"/>
      <c r="E206" s="304"/>
      <c r="F206" s="304"/>
      <c r="G206" s="294"/>
    </row>
    <row r="207" spans="1:7" ht="12" customHeight="1">
      <c r="A207" s="316"/>
      <c r="B207" s="304" t="s">
        <v>730</v>
      </c>
      <c r="C207" s="313"/>
      <c r="D207" s="319"/>
      <c r="E207" s="304"/>
      <c r="F207" s="304"/>
      <c r="G207" s="294"/>
    </row>
    <row r="208" spans="1:7" ht="12" customHeight="1">
      <c r="A208" s="316"/>
      <c r="B208" s="313" t="s">
        <v>731</v>
      </c>
      <c r="C208" s="313" t="s">
        <v>311</v>
      </c>
      <c r="D208" s="312">
        <v>36.5</v>
      </c>
      <c r="E208" s="304"/>
      <c r="F208" s="301">
        <f>+ROUND((D208*E208),2)</f>
        <v>0</v>
      </c>
      <c r="G208" s="294"/>
    </row>
    <row r="209" spans="1:7" ht="12" customHeight="1">
      <c r="A209" s="316"/>
      <c r="B209" s="313"/>
      <c r="C209" s="313"/>
      <c r="D209" s="312"/>
      <c r="E209" s="304"/>
      <c r="F209" s="301"/>
      <c r="G209" s="294"/>
    </row>
    <row r="210" spans="1:7" ht="12" customHeight="1">
      <c r="A210" s="317" t="s">
        <v>327</v>
      </c>
      <c r="B210" s="306" t="s">
        <v>326</v>
      </c>
      <c r="C210" s="313"/>
      <c r="D210" s="319"/>
      <c r="E210" s="304"/>
      <c r="F210" s="304"/>
      <c r="G210" s="294"/>
    </row>
    <row r="211" spans="1:7" ht="12" customHeight="1">
      <c r="A211" s="316"/>
      <c r="B211" s="306" t="s">
        <v>732</v>
      </c>
      <c r="C211" s="313"/>
      <c r="D211" s="319"/>
      <c r="E211" s="304"/>
      <c r="F211" s="304"/>
      <c r="G211" s="294"/>
    </row>
    <row r="212" spans="1:7" ht="12" customHeight="1">
      <c r="A212" s="316"/>
      <c r="B212" s="304" t="s">
        <v>730</v>
      </c>
      <c r="C212" s="313"/>
      <c r="D212" s="319"/>
      <c r="E212" s="304"/>
      <c r="F212" s="304"/>
      <c r="G212" s="294"/>
    </row>
    <row r="213" spans="1:7" ht="12" customHeight="1">
      <c r="A213" s="316"/>
      <c r="B213" s="313" t="s">
        <v>731</v>
      </c>
      <c r="C213" s="313" t="s">
        <v>311</v>
      </c>
      <c r="D213" s="312">
        <v>31.5</v>
      </c>
      <c r="E213" s="304"/>
      <c r="F213" s="301">
        <f>+ROUND((D213*E213),2)</f>
        <v>0</v>
      </c>
      <c r="G213" s="294"/>
    </row>
    <row r="214" spans="1:7" ht="12" customHeight="1">
      <c r="A214" s="316"/>
      <c r="B214" s="313"/>
      <c r="C214" s="313"/>
      <c r="D214" s="312"/>
      <c r="E214" s="304"/>
      <c r="F214" s="301"/>
      <c r="G214" s="294"/>
    </row>
    <row r="215" spans="1:7" ht="12" customHeight="1">
      <c r="A215" s="317" t="s">
        <v>325</v>
      </c>
      <c r="B215" s="311" t="s">
        <v>320</v>
      </c>
      <c r="F215" s="298">
        <f>+D215*E215</f>
        <v>0</v>
      </c>
      <c r="G215" s="294"/>
    </row>
    <row r="216" spans="1:7" ht="12" customHeight="1">
      <c r="A216" s="316"/>
      <c r="B216" s="311" t="s">
        <v>324</v>
      </c>
      <c r="F216" s="298">
        <f>+D216*E216</f>
        <v>0</v>
      </c>
      <c r="G216" s="294"/>
    </row>
    <row r="217" spans="1:7" ht="12" customHeight="1">
      <c r="A217" s="316"/>
      <c r="B217" s="311" t="s">
        <v>318</v>
      </c>
      <c r="F217" s="298">
        <f>+D217*E217</f>
        <v>0</v>
      </c>
      <c r="G217" s="294"/>
    </row>
    <row r="218" spans="1:7" ht="12" customHeight="1">
      <c r="A218" s="316"/>
      <c r="B218" s="318" t="s">
        <v>317</v>
      </c>
      <c r="F218" s="298">
        <f>+D218*E218</f>
        <v>0</v>
      </c>
      <c r="G218" s="294"/>
    </row>
    <row r="219" spans="1:7" ht="12" customHeight="1">
      <c r="A219" s="316"/>
      <c r="B219" s="311"/>
      <c r="C219" s="304" t="s">
        <v>316</v>
      </c>
      <c r="D219" s="308">
        <v>1</v>
      </c>
      <c r="E219" s="304"/>
      <c r="F219" s="298">
        <f>+D219*E219</f>
        <v>0</v>
      </c>
      <c r="G219" s="294"/>
    </row>
    <row r="220" spans="1:7" ht="12" customHeight="1">
      <c r="A220" s="316"/>
      <c r="B220" s="310"/>
      <c r="C220" s="310"/>
      <c r="D220" s="315"/>
      <c r="E220" s="314"/>
      <c r="F220" s="310"/>
      <c r="G220" s="294"/>
    </row>
    <row r="221" spans="1:7" ht="12" customHeight="1">
      <c r="A221" s="317" t="s">
        <v>323</v>
      </c>
      <c r="B221" s="311" t="s">
        <v>320</v>
      </c>
      <c r="F221" s="298">
        <f>+D221*E221</f>
        <v>0</v>
      </c>
      <c r="G221" s="294"/>
    </row>
    <row r="222" spans="1:7" ht="12" customHeight="1">
      <c r="A222" s="316"/>
      <c r="B222" s="311" t="s">
        <v>322</v>
      </c>
      <c r="F222" s="298">
        <f>+D222*E222</f>
        <v>0</v>
      </c>
      <c r="G222" s="294"/>
    </row>
    <row r="223" spans="1:7" ht="12" customHeight="1">
      <c r="A223" s="316"/>
      <c r="B223" s="311" t="s">
        <v>318</v>
      </c>
      <c r="F223" s="298">
        <f>+D223*E223</f>
        <v>0</v>
      </c>
      <c r="G223" s="294"/>
    </row>
    <row r="224" spans="1:7" ht="12" customHeight="1">
      <c r="A224" s="316"/>
      <c r="B224" s="318" t="s">
        <v>317</v>
      </c>
      <c r="F224" s="298">
        <f>+D224*E224</f>
        <v>0</v>
      </c>
      <c r="G224" s="294"/>
    </row>
    <row r="225" spans="1:7" ht="12" customHeight="1">
      <c r="A225" s="316"/>
      <c r="B225" s="311"/>
      <c r="C225" s="304" t="s">
        <v>316</v>
      </c>
      <c r="D225" s="308">
        <v>3</v>
      </c>
      <c r="E225" s="304"/>
      <c r="F225" s="298">
        <f>+D225*E225</f>
        <v>0</v>
      </c>
      <c r="G225" s="294"/>
    </row>
    <row r="226" spans="1:7" ht="12" customHeight="1">
      <c r="A226" s="316"/>
      <c r="B226" s="310"/>
      <c r="C226" s="310"/>
      <c r="D226" s="315"/>
      <c r="E226" s="314"/>
      <c r="F226" s="310"/>
      <c r="G226" s="294"/>
    </row>
    <row r="227" spans="1:7" ht="12" customHeight="1">
      <c r="A227" s="317" t="s">
        <v>321</v>
      </c>
      <c r="B227" s="311" t="s">
        <v>320</v>
      </c>
      <c r="F227" s="298">
        <f>+D227*E227</f>
        <v>0</v>
      </c>
      <c r="G227" s="294"/>
    </row>
    <row r="228" spans="1:7" ht="12" customHeight="1">
      <c r="A228" s="316"/>
      <c r="B228" s="311" t="s">
        <v>319</v>
      </c>
      <c r="F228" s="298">
        <f>+D228*E228</f>
        <v>0</v>
      </c>
      <c r="G228" s="294"/>
    </row>
    <row r="229" spans="1:7" ht="12" customHeight="1">
      <c r="A229" s="316"/>
      <c r="B229" s="311" t="s">
        <v>318</v>
      </c>
      <c r="F229" s="298">
        <f>+D229*E229</f>
        <v>0</v>
      </c>
      <c r="G229" s="294"/>
    </row>
    <row r="230" spans="1:7" ht="12" customHeight="1">
      <c r="A230" s="316"/>
      <c r="B230" s="318" t="s">
        <v>317</v>
      </c>
      <c r="F230" s="298">
        <f>+D230*E230</f>
        <v>0</v>
      </c>
      <c r="G230" s="294"/>
    </row>
    <row r="231" spans="1:7" ht="12" customHeight="1">
      <c r="A231" s="316"/>
      <c r="B231" s="311"/>
      <c r="C231" s="304" t="s">
        <v>316</v>
      </c>
      <c r="D231" s="308">
        <v>1</v>
      </c>
      <c r="E231" s="304"/>
      <c r="F231" s="298">
        <f>+D231*E231</f>
        <v>0</v>
      </c>
      <c r="G231" s="294"/>
    </row>
    <row r="232" spans="1:7" ht="12" customHeight="1">
      <c r="A232" s="316"/>
      <c r="B232" s="310"/>
      <c r="C232" s="310"/>
      <c r="D232" s="315"/>
      <c r="E232" s="314"/>
      <c r="F232" s="310"/>
      <c r="G232" s="294"/>
    </row>
    <row r="233" spans="1:7" ht="12" customHeight="1">
      <c r="A233" s="300" t="s">
        <v>308</v>
      </c>
      <c r="B233" s="297" t="s">
        <v>310</v>
      </c>
      <c r="C233" s="296"/>
      <c r="D233" s="299"/>
      <c r="E233" s="296"/>
      <c r="F233" s="298">
        <f>D233*E233</f>
        <v>0</v>
      </c>
      <c r="G233" s="294"/>
    </row>
    <row r="234" spans="1:7" ht="12" customHeight="1">
      <c r="B234" s="296"/>
      <c r="C234" s="296"/>
      <c r="D234" s="299"/>
      <c r="E234" s="296"/>
      <c r="F234" s="298">
        <f>D234*E234</f>
        <v>0</v>
      </c>
      <c r="G234" s="294"/>
    </row>
    <row r="235" spans="1:7" ht="12" customHeight="1">
      <c r="B235" s="303"/>
      <c r="C235" s="297" t="s">
        <v>309</v>
      </c>
      <c r="D235" s="302">
        <v>140</v>
      </c>
      <c r="E235" s="296"/>
      <c r="F235" s="301">
        <f>+ROUND((D235*E235),2)</f>
        <v>0</v>
      </c>
      <c r="G235" s="294"/>
    </row>
    <row r="236" spans="1:7" ht="12" customHeight="1">
      <c r="B236" s="296"/>
      <c r="C236" s="296"/>
      <c r="D236" s="299"/>
      <c r="E236" s="296"/>
      <c r="F236" s="298">
        <f>D236*E236</f>
        <v>0</v>
      </c>
      <c r="G236" s="294"/>
    </row>
    <row r="237" spans="1:7" ht="12" customHeight="1">
      <c r="A237" s="293"/>
      <c r="B237" s="292" t="s">
        <v>14</v>
      </c>
      <c r="C237" s="283"/>
      <c r="D237" s="291"/>
      <c r="E237" s="290"/>
      <c r="F237" s="290">
        <f>SUM(F154:F236)</f>
        <v>0</v>
      </c>
      <c r="G237" s="289"/>
    </row>
    <row r="238" spans="1:7" ht="12" customHeight="1">
      <c r="A238" s="293"/>
      <c r="B238" s="292"/>
      <c r="C238" s="283"/>
      <c r="D238" s="291"/>
      <c r="E238" s="290"/>
      <c r="F238" s="283"/>
      <c r="G238" s="289"/>
    </row>
    <row r="239" spans="1:7">
      <c r="A239" s="293"/>
      <c r="B239" s="292"/>
      <c r="C239" s="283"/>
      <c r="D239" s="291"/>
      <c r="E239" s="290"/>
      <c r="F239" s="283"/>
      <c r="G239" s="289"/>
    </row>
    <row r="240" spans="1:7">
      <c r="A240" s="293"/>
      <c r="B240" s="292"/>
      <c r="C240" s="283"/>
      <c r="D240" s="291"/>
      <c r="E240" s="290"/>
      <c r="F240" s="283"/>
      <c r="G240" s="289"/>
    </row>
    <row r="241" spans="1:7">
      <c r="A241" s="293"/>
      <c r="B241" s="292"/>
      <c r="C241" s="283"/>
      <c r="D241" s="291"/>
      <c r="E241" s="290"/>
      <c r="F241" s="283"/>
      <c r="G241" s="289"/>
    </row>
    <row r="242" spans="1:7">
      <c r="A242" s="293"/>
      <c r="B242" s="292"/>
      <c r="C242" s="283"/>
      <c r="D242" s="291"/>
      <c r="E242" s="290"/>
      <c r="F242" s="283"/>
      <c r="G242" s="289"/>
    </row>
    <row r="243" spans="1:7">
      <c r="A243" s="293"/>
      <c r="B243" s="292"/>
      <c r="C243" s="283"/>
      <c r="D243" s="291"/>
      <c r="E243" s="290"/>
      <c r="F243" s="283"/>
      <c r="G243" s="289"/>
    </row>
    <row r="244" spans="1:7">
      <c r="A244" s="293"/>
      <c r="B244" s="292"/>
      <c r="C244" s="283"/>
      <c r="D244" s="291"/>
      <c r="E244" s="290"/>
      <c r="F244" s="283"/>
      <c r="G244" s="289"/>
    </row>
    <row r="245" spans="1:7">
      <c r="A245" s="293"/>
      <c r="B245" s="292"/>
      <c r="C245" s="283"/>
      <c r="D245" s="291"/>
      <c r="E245" s="290"/>
      <c r="F245" s="283"/>
      <c r="G245" s="289"/>
    </row>
    <row r="246" spans="1:7">
      <c r="A246" s="293"/>
      <c r="B246" s="292"/>
      <c r="C246" s="283"/>
      <c r="D246" s="291"/>
      <c r="E246" s="290"/>
      <c r="F246" s="283"/>
      <c r="G246" s="289"/>
    </row>
    <row r="247" spans="1:7">
      <c r="A247" s="293"/>
      <c r="B247" s="292"/>
      <c r="C247" s="283"/>
      <c r="D247" s="291"/>
      <c r="E247" s="290"/>
      <c r="F247" s="283"/>
      <c r="G247" s="289"/>
    </row>
    <row r="248" spans="1:7">
      <c r="A248" s="293"/>
      <c r="B248" s="292"/>
      <c r="C248" s="283"/>
      <c r="D248" s="291"/>
      <c r="E248" s="290"/>
      <c r="F248" s="283"/>
      <c r="G248" s="289"/>
    </row>
    <row r="249" spans="1:7">
      <c r="A249" s="293"/>
      <c r="B249" s="292"/>
      <c r="C249" s="283"/>
      <c r="D249" s="291"/>
      <c r="E249" s="290"/>
      <c r="F249" s="283"/>
      <c r="G249" s="289"/>
    </row>
    <row r="250" spans="1:7">
      <c r="A250" s="293"/>
      <c r="B250" s="292"/>
      <c r="C250" s="283"/>
      <c r="D250" s="291"/>
      <c r="E250" s="290"/>
      <c r="F250" s="283"/>
      <c r="G250" s="289"/>
    </row>
    <row r="251" spans="1:7">
      <c r="A251" s="293"/>
      <c r="B251" s="292"/>
      <c r="C251" s="283"/>
      <c r="D251" s="291"/>
      <c r="E251" s="290"/>
      <c r="F251" s="283"/>
      <c r="G251" s="289"/>
    </row>
    <row r="252" spans="1:7">
      <c r="A252" s="293"/>
      <c r="B252" s="292"/>
      <c r="C252" s="283"/>
      <c r="D252" s="291"/>
      <c r="E252" s="290"/>
      <c r="F252" s="283"/>
      <c r="G252" s="289"/>
    </row>
    <row r="253" spans="1:7">
      <c r="A253" s="293"/>
      <c r="B253" s="292"/>
      <c r="C253" s="283"/>
      <c r="D253" s="291"/>
      <c r="E253" s="290"/>
      <c r="F253" s="283"/>
      <c r="G253" s="289"/>
    </row>
    <row r="254" spans="1:7">
      <c r="A254" s="293"/>
      <c r="B254" s="292"/>
      <c r="C254" s="283"/>
      <c r="D254" s="291"/>
      <c r="E254" s="290"/>
      <c r="F254" s="283"/>
      <c r="G254" s="289"/>
    </row>
    <row r="255" spans="1:7">
      <c r="A255" s="293"/>
      <c r="B255" s="292"/>
      <c r="C255" s="283"/>
      <c r="D255" s="291"/>
      <c r="E255" s="290"/>
      <c r="F255" s="283"/>
      <c r="G255" s="289"/>
    </row>
    <row r="256" spans="1:7">
      <c r="A256" s="293"/>
      <c r="B256" s="292"/>
      <c r="C256" s="283"/>
      <c r="D256" s="291"/>
      <c r="E256" s="290"/>
      <c r="F256" s="283"/>
      <c r="G256" s="289"/>
    </row>
    <row r="257" spans="1:7">
      <c r="A257" s="293"/>
      <c r="B257" s="292"/>
      <c r="C257" s="283"/>
      <c r="D257" s="291"/>
      <c r="E257" s="290"/>
      <c r="F257" s="283"/>
      <c r="G257" s="289"/>
    </row>
    <row r="258" spans="1:7">
      <c r="A258" s="293"/>
      <c r="B258" s="292"/>
      <c r="C258" s="283"/>
      <c r="D258" s="291"/>
      <c r="E258" s="290"/>
      <c r="F258" s="283"/>
      <c r="G258" s="289"/>
    </row>
    <row r="259" spans="1:7">
      <c r="A259" s="293"/>
      <c r="B259" s="292"/>
      <c r="C259" s="283"/>
      <c r="D259" s="291"/>
      <c r="E259" s="290"/>
      <c r="F259" s="283"/>
      <c r="G259" s="289"/>
    </row>
    <row r="260" spans="1:7">
      <c r="A260" s="293"/>
      <c r="B260" s="292"/>
      <c r="C260" s="283"/>
      <c r="D260" s="291"/>
      <c r="E260" s="290"/>
      <c r="F260" s="283"/>
      <c r="G260" s="289"/>
    </row>
    <row r="261" spans="1:7">
      <c r="A261" s="293"/>
      <c r="B261" s="292"/>
      <c r="C261" s="283"/>
      <c r="D261" s="291"/>
      <c r="E261" s="290"/>
      <c r="F261" s="283"/>
      <c r="G261" s="289"/>
    </row>
    <row r="262" spans="1:7">
      <c r="A262" s="293"/>
      <c r="B262" s="292"/>
      <c r="C262" s="283"/>
      <c r="D262" s="291"/>
      <c r="E262" s="290"/>
      <c r="F262" s="283"/>
      <c r="G262" s="289"/>
    </row>
    <row r="263" spans="1:7">
      <c r="A263" s="293"/>
      <c r="B263" s="292"/>
      <c r="C263" s="283"/>
      <c r="D263" s="291"/>
      <c r="E263" s="290"/>
      <c r="F263" s="283"/>
      <c r="G263" s="289"/>
    </row>
    <row r="264" spans="1:7">
      <c r="A264" s="293"/>
      <c r="B264" s="292"/>
      <c r="C264" s="283"/>
      <c r="D264" s="291"/>
      <c r="E264" s="290"/>
      <c r="F264" s="283"/>
      <c r="G264" s="289"/>
    </row>
    <row r="265" spans="1:7">
      <c r="A265" s="293"/>
      <c r="B265" s="292"/>
      <c r="C265" s="283"/>
      <c r="D265" s="291"/>
      <c r="E265" s="290"/>
      <c r="F265" s="283"/>
      <c r="G265" s="289"/>
    </row>
    <row r="266" spans="1:7">
      <c r="A266" s="293"/>
      <c r="B266" s="292"/>
      <c r="C266" s="283"/>
      <c r="D266" s="291"/>
      <c r="E266" s="290"/>
      <c r="F266" s="283"/>
      <c r="G266" s="289"/>
    </row>
    <row r="267" spans="1:7">
      <c r="A267" s="293"/>
      <c r="B267" s="292"/>
      <c r="C267" s="283"/>
      <c r="D267" s="291"/>
      <c r="E267" s="290"/>
      <c r="F267" s="283"/>
      <c r="G267" s="289"/>
    </row>
    <row r="268" spans="1:7">
      <c r="A268" s="293"/>
      <c r="B268" s="292"/>
      <c r="C268" s="283"/>
      <c r="D268" s="291"/>
      <c r="E268" s="290"/>
      <c r="F268" s="283"/>
      <c r="G268" s="289"/>
    </row>
    <row r="269" spans="1:7">
      <c r="A269" s="293"/>
      <c r="B269" s="292"/>
      <c r="C269" s="283"/>
      <c r="D269" s="291"/>
      <c r="E269" s="290"/>
      <c r="F269" s="283"/>
      <c r="G269" s="289"/>
    </row>
    <row r="270" spans="1:7">
      <c r="A270" s="293"/>
      <c r="B270" s="292"/>
      <c r="C270" s="283"/>
      <c r="D270" s="291"/>
      <c r="E270" s="290"/>
      <c r="F270" s="283"/>
      <c r="G270" s="289"/>
    </row>
    <row r="271" spans="1:7">
      <c r="A271" s="293"/>
      <c r="B271" s="292"/>
      <c r="C271" s="283"/>
      <c r="D271" s="291"/>
      <c r="E271" s="290"/>
      <c r="F271" s="283"/>
      <c r="G271" s="289"/>
    </row>
    <row r="272" spans="1:7">
      <c r="A272" s="293"/>
      <c r="B272" s="292"/>
      <c r="C272" s="283"/>
      <c r="D272" s="291"/>
      <c r="E272" s="290"/>
      <c r="F272" s="283"/>
      <c r="G272" s="289"/>
    </row>
    <row r="273" spans="1:7">
      <c r="A273" s="293"/>
      <c r="B273" s="292"/>
      <c r="C273" s="283"/>
      <c r="D273" s="291"/>
      <c r="E273" s="290"/>
      <c r="F273" s="283"/>
      <c r="G273" s="289"/>
    </row>
    <row r="274" spans="1:7">
      <c r="A274" s="293"/>
      <c r="B274" s="292"/>
      <c r="C274" s="283"/>
      <c r="D274" s="291"/>
      <c r="E274" s="290"/>
      <c r="F274" s="283"/>
      <c r="G274" s="289"/>
    </row>
    <row r="275" spans="1:7">
      <c r="A275" s="293"/>
      <c r="B275" s="292"/>
      <c r="C275" s="283"/>
      <c r="D275" s="291"/>
      <c r="E275" s="290"/>
      <c r="F275" s="283"/>
      <c r="G275" s="289"/>
    </row>
    <row r="276" spans="1:7">
      <c r="A276" s="293"/>
      <c r="B276" s="292"/>
      <c r="C276" s="283"/>
      <c r="D276" s="291"/>
      <c r="E276" s="290"/>
      <c r="F276" s="283"/>
      <c r="G276" s="289"/>
    </row>
    <row r="277" spans="1:7">
      <c r="A277" s="293"/>
      <c r="B277" s="292"/>
      <c r="C277" s="283"/>
      <c r="D277" s="291"/>
      <c r="E277" s="290"/>
      <c r="F277" s="283"/>
      <c r="G277" s="289"/>
    </row>
    <row r="278" spans="1:7">
      <c r="A278" s="293"/>
      <c r="B278" s="292"/>
      <c r="C278" s="283"/>
      <c r="D278" s="291"/>
      <c r="E278" s="290"/>
      <c r="F278" s="283"/>
      <c r="G278" s="289"/>
    </row>
    <row r="279" spans="1:7">
      <c r="A279" s="293"/>
      <c r="B279" s="292"/>
      <c r="C279" s="283"/>
      <c r="D279" s="291"/>
      <c r="E279" s="290"/>
      <c r="F279" s="283"/>
      <c r="G279" s="289"/>
    </row>
    <row r="280" spans="1:7">
      <c r="A280" s="293"/>
      <c r="B280" s="292"/>
      <c r="C280" s="283"/>
      <c r="D280" s="291"/>
      <c r="E280" s="290"/>
      <c r="F280" s="283"/>
      <c r="G280" s="289"/>
    </row>
    <row r="281" spans="1:7">
      <c r="A281" s="293"/>
      <c r="B281" s="292"/>
      <c r="C281" s="283"/>
      <c r="D281" s="291"/>
      <c r="E281" s="290"/>
      <c r="F281" s="283"/>
      <c r="G281" s="289"/>
    </row>
    <row r="282" spans="1:7">
      <c r="A282" s="293"/>
      <c r="B282" s="292"/>
      <c r="C282" s="283"/>
      <c r="D282" s="291"/>
      <c r="E282" s="290"/>
      <c r="F282" s="283"/>
      <c r="G282" s="289"/>
    </row>
    <row r="283" spans="1:7">
      <c r="A283" s="293"/>
      <c r="B283" s="292"/>
      <c r="C283" s="283"/>
      <c r="D283" s="291"/>
      <c r="E283" s="290"/>
      <c r="F283" s="283"/>
      <c r="G283" s="289"/>
    </row>
    <row r="284" spans="1:7">
      <c r="A284" s="293"/>
      <c r="B284" s="292"/>
      <c r="C284" s="283"/>
      <c r="D284" s="291"/>
      <c r="E284" s="290"/>
      <c r="F284" s="283"/>
      <c r="G284" s="289"/>
    </row>
    <row r="285" spans="1:7">
      <c r="A285" s="293"/>
      <c r="B285" s="292"/>
      <c r="C285" s="283"/>
      <c r="D285" s="291"/>
      <c r="E285" s="290"/>
      <c r="F285" s="283"/>
      <c r="G285" s="289"/>
    </row>
    <row r="286" spans="1:7">
      <c r="A286" s="293"/>
      <c r="B286" s="292"/>
      <c r="C286" s="283"/>
      <c r="D286" s="291"/>
      <c r="E286" s="290"/>
      <c r="F286" s="283"/>
      <c r="G286" s="289"/>
    </row>
    <row r="287" spans="1:7">
      <c r="A287" s="293"/>
      <c r="B287" s="292"/>
      <c r="C287" s="283"/>
      <c r="D287" s="291"/>
      <c r="E287" s="290"/>
      <c r="F287" s="283"/>
      <c r="G287" s="289"/>
    </row>
    <row r="288" spans="1:7">
      <c r="A288" s="293"/>
      <c r="B288" s="292"/>
      <c r="C288" s="283"/>
      <c r="D288" s="291"/>
      <c r="E288" s="290"/>
      <c r="F288" s="283"/>
      <c r="G288" s="289"/>
    </row>
    <row r="289" spans="1:7">
      <c r="A289" s="293"/>
      <c r="B289" s="292"/>
      <c r="C289" s="283"/>
      <c r="D289" s="291"/>
      <c r="E289" s="290"/>
      <c r="F289" s="283"/>
      <c r="G289" s="289"/>
    </row>
    <row r="290" spans="1:7">
      <c r="A290" s="293"/>
      <c r="B290" s="292"/>
      <c r="C290" s="283"/>
      <c r="D290" s="291"/>
      <c r="E290" s="290"/>
      <c r="F290" s="283"/>
      <c r="G290" s="289"/>
    </row>
    <row r="291" spans="1:7">
      <c r="A291" s="293"/>
      <c r="B291" s="292"/>
      <c r="C291" s="283"/>
      <c r="D291" s="291"/>
      <c r="E291" s="290"/>
      <c r="F291" s="283"/>
      <c r="G291" s="289"/>
    </row>
    <row r="292" spans="1:7">
      <c r="A292" s="293"/>
      <c r="B292" s="292"/>
      <c r="C292" s="283"/>
      <c r="D292" s="291"/>
      <c r="E292" s="290"/>
      <c r="F292" s="283"/>
      <c r="G292" s="289"/>
    </row>
    <row r="293" spans="1:7">
      <c r="A293" s="293"/>
      <c r="B293" s="292"/>
      <c r="C293" s="283"/>
      <c r="D293" s="291"/>
      <c r="E293" s="290"/>
      <c r="F293" s="283"/>
      <c r="G293" s="289"/>
    </row>
    <row r="294" spans="1:7">
      <c r="A294" s="293"/>
      <c r="B294" s="292"/>
      <c r="C294" s="283"/>
      <c r="D294" s="291"/>
      <c r="E294" s="290"/>
      <c r="F294" s="283"/>
      <c r="G294" s="289"/>
    </row>
    <row r="295" spans="1:7">
      <c r="A295" s="293"/>
      <c r="B295" s="292"/>
      <c r="C295" s="283"/>
      <c r="D295" s="291"/>
      <c r="E295" s="290"/>
      <c r="F295" s="283"/>
      <c r="G295" s="289"/>
    </row>
    <row r="296" spans="1:7">
      <c r="A296" s="293"/>
      <c r="B296" s="292"/>
      <c r="C296" s="283"/>
      <c r="D296" s="291"/>
      <c r="E296" s="290"/>
      <c r="F296" s="283"/>
      <c r="G296" s="289"/>
    </row>
    <row r="297" spans="1:7">
      <c r="A297" s="293"/>
      <c r="B297" s="292"/>
      <c r="C297" s="283"/>
      <c r="D297" s="291"/>
      <c r="E297" s="290"/>
      <c r="F297" s="283"/>
      <c r="G297" s="289"/>
    </row>
    <row r="298" spans="1:7">
      <c r="A298" s="293"/>
      <c r="B298" s="292"/>
      <c r="C298" s="283"/>
      <c r="D298" s="291"/>
      <c r="E298" s="290"/>
      <c r="F298" s="283"/>
      <c r="G298" s="289"/>
    </row>
    <row r="299" spans="1:7">
      <c r="A299" s="293"/>
      <c r="B299" s="292"/>
      <c r="C299" s="283"/>
      <c r="D299" s="291"/>
      <c r="E299" s="290"/>
      <c r="F299" s="283"/>
      <c r="G299" s="289"/>
    </row>
    <row r="300" spans="1:7">
      <c r="A300" s="293"/>
      <c r="B300" s="292"/>
      <c r="C300" s="283"/>
      <c r="D300" s="291"/>
      <c r="E300" s="290"/>
      <c r="F300" s="283"/>
      <c r="G300" s="289"/>
    </row>
    <row r="301" spans="1:7">
      <c r="A301" s="293"/>
      <c r="B301" s="292"/>
      <c r="C301" s="283"/>
      <c r="D301" s="291"/>
      <c r="E301" s="290"/>
      <c r="F301" s="283"/>
      <c r="G301" s="289"/>
    </row>
    <row r="302" spans="1:7">
      <c r="A302" s="293"/>
      <c r="B302" s="292"/>
      <c r="C302" s="283"/>
      <c r="D302" s="291"/>
      <c r="E302" s="290"/>
      <c r="F302" s="283"/>
      <c r="G302" s="289"/>
    </row>
    <row r="303" spans="1:7">
      <c r="A303" s="293"/>
      <c r="B303" s="292"/>
      <c r="C303" s="283"/>
      <c r="D303" s="291"/>
      <c r="E303" s="290"/>
      <c r="F303" s="283"/>
      <c r="G303" s="289"/>
    </row>
    <row r="304" spans="1:7">
      <c r="A304" s="293"/>
      <c r="B304" s="292"/>
      <c r="C304" s="283"/>
      <c r="D304" s="291"/>
      <c r="E304" s="290"/>
      <c r="F304" s="283"/>
      <c r="G304" s="289"/>
    </row>
    <row r="305" spans="1:7">
      <c r="A305" s="293"/>
      <c r="B305" s="292"/>
      <c r="C305" s="283"/>
      <c r="D305" s="291"/>
      <c r="E305" s="290"/>
      <c r="F305" s="283"/>
      <c r="G305" s="289"/>
    </row>
    <row r="306" spans="1:7">
      <c r="A306" s="293"/>
      <c r="B306" s="292"/>
      <c r="C306" s="283"/>
      <c r="D306" s="291"/>
      <c r="E306" s="290"/>
      <c r="F306" s="283"/>
      <c r="G306" s="289"/>
    </row>
    <row r="307" spans="1:7">
      <c r="A307" s="293"/>
      <c r="B307" s="292"/>
      <c r="C307" s="283"/>
      <c r="D307" s="291"/>
      <c r="E307" s="290"/>
      <c r="F307" s="283"/>
      <c r="G307" s="289"/>
    </row>
    <row r="308" spans="1:7">
      <c r="A308" s="293"/>
      <c r="B308" s="292"/>
      <c r="C308" s="283"/>
      <c r="D308" s="291"/>
      <c r="E308" s="290"/>
      <c r="F308" s="283"/>
      <c r="G308" s="289"/>
    </row>
    <row r="309" spans="1:7">
      <c r="A309" s="293"/>
      <c r="B309" s="292"/>
      <c r="C309" s="283"/>
      <c r="D309" s="291"/>
      <c r="E309" s="290"/>
      <c r="F309" s="283"/>
      <c r="G309" s="289"/>
    </row>
    <row r="310" spans="1:7">
      <c r="A310" s="293"/>
      <c r="B310" s="292"/>
      <c r="C310" s="283"/>
      <c r="D310" s="291"/>
      <c r="E310" s="290"/>
      <c r="F310" s="283"/>
      <c r="G310" s="289"/>
    </row>
    <row r="311" spans="1:7">
      <c r="A311" s="293"/>
      <c r="B311" s="292"/>
      <c r="C311" s="283"/>
      <c r="D311" s="291"/>
      <c r="E311" s="290"/>
      <c r="F311" s="283"/>
      <c r="G311" s="289"/>
    </row>
    <row r="312" spans="1:7">
      <c r="A312" s="293"/>
      <c r="B312" s="292"/>
      <c r="C312" s="283"/>
      <c r="D312" s="291"/>
      <c r="E312" s="290"/>
      <c r="F312" s="283"/>
      <c r="G312" s="289"/>
    </row>
    <row r="313" spans="1:7">
      <c r="A313" s="293"/>
      <c r="B313" s="292"/>
      <c r="C313" s="283"/>
      <c r="D313" s="291"/>
      <c r="E313" s="290"/>
      <c r="F313" s="283"/>
      <c r="G313" s="289"/>
    </row>
    <row r="314" spans="1:7">
      <c r="A314" s="293"/>
      <c r="B314" s="292"/>
      <c r="C314" s="283"/>
      <c r="D314" s="291"/>
      <c r="E314" s="290"/>
      <c r="F314" s="283"/>
      <c r="G314" s="289"/>
    </row>
    <row r="315" spans="1:7">
      <c r="A315" s="293"/>
      <c r="B315" s="292"/>
      <c r="C315" s="283"/>
      <c r="D315" s="291"/>
      <c r="E315" s="290"/>
      <c r="F315" s="283"/>
      <c r="G315" s="289"/>
    </row>
    <row r="316" spans="1:7">
      <c r="A316" s="293"/>
      <c r="B316" s="292"/>
      <c r="C316" s="283"/>
      <c r="D316" s="291"/>
      <c r="E316" s="290"/>
      <c r="F316" s="283"/>
      <c r="G316" s="289"/>
    </row>
    <row r="317" spans="1:7">
      <c r="A317" s="293"/>
      <c r="B317" s="292"/>
      <c r="C317" s="283"/>
      <c r="D317" s="291"/>
      <c r="E317" s="290"/>
      <c r="F317" s="283"/>
      <c r="G317" s="289"/>
    </row>
    <row r="318" spans="1:7">
      <c r="A318" s="293"/>
      <c r="B318" s="292"/>
      <c r="C318" s="283"/>
      <c r="D318" s="291"/>
      <c r="E318" s="290"/>
      <c r="F318" s="283"/>
      <c r="G318" s="289"/>
    </row>
    <row r="319" spans="1:7">
      <c r="A319" s="293"/>
      <c r="B319" s="292"/>
      <c r="C319" s="283"/>
      <c r="D319" s="291"/>
      <c r="E319" s="290"/>
      <c r="F319" s="283"/>
      <c r="G319" s="289"/>
    </row>
    <row r="320" spans="1:7">
      <c r="A320" s="293"/>
      <c r="B320" s="292"/>
      <c r="C320" s="283"/>
      <c r="D320" s="291"/>
      <c r="E320" s="290"/>
      <c r="F320" s="283"/>
      <c r="G320" s="289"/>
    </row>
    <row r="321" spans="1:7">
      <c r="A321" s="293"/>
      <c r="B321" s="292"/>
      <c r="C321" s="283"/>
      <c r="D321" s="291"/>
      <c r="E321" s="290"/>
      <c r="F321" s="283"/>
      <c r="G321" s="289"/>
    </row>
    <row r="322" spans="1:7">
      <c r="A322" s="293"/>
      <c r="B322" s="292"/>
      <c r="C322" s="283"/>
      <c r="D322" s="291"/>
      <c r="E322" s="290"/>
      <c r="F322" s="283"/>
      <c r="G322" s="289"/>
    </row>
    <row r="323" spans="1:7">
      <c r="A323" s="293"/>
      <c r="B323" s="292"/>
      <c r="C323" s="283"/>
      <c r="D323" s="291"/>
      <c r="E323" s="290"/>
      <c r="F323" s="283"/>
      <c r="G323" s="289"/>
    </row>
    <row r="324" spans="1:7">
      <c r="A324" s="293"/>
      <c r="B324" s="292"/>
      <c r="C324" s="283"/>
      <c r="D324" s="291"/>
      <c r="E324" s="290"/>
      <c r="F324" s="283"/>
      <c r="G324" s="289"/>
    </row>
    <row r="325" spans="1:7">
      <c r="A325" s="293"/>
      <c r="B325" s="292"/>
      <c r="C325" s="283"/>
      <c r="D325" s="291"/>
      <c r="E325" s="290"/>
      <c r="F325" s="283"/>
      <c r="G325" s="289"/>
    </row>
    <row r="326" spans="1:7">
      <c r="A326" s="293"/>
      <c r="B326" s="292"/>
      <c r="C326" s="283"/>
      <c r="D326" s="291"/>
      <c r="E326" s="290"/>
      <c r="F326" s="283"/>
      <c r="G326" s="289"/>
    </row>
    <row r="327" spans="1:7">
      <c r="A327" s="293"/>
      <c r="B327" s="292"/>
      <c r="C327" s="283"/>
      <c r="D327" s="291"/>
      <c r="E327" s="290"/>
      <c r="F327" s="283"/>
      <c r="G327" s="289"/>
    </row>
    <row r="328" spans="1:7">
      <c r="A328" s="293"/>
      <c r="B328" s="292"/>
      <c r="C328" s="283"/>
      <c r="D328" s="291"/>
      <c r="E328" s="290"/>
      <c r="F328" s="283"/>
      <c r="G328" s="289"/>
    </row>
    <row r="329" spans="1:7">
      <c r="A329" s="293"/>
      <c r="B329" s="292"/>
      <c r="C329" s="283"/>
      <c r="D329" s="291"/>
      <c r="E329" s="290"/>
      <c r="F329" s="283"/>
      <c r="G329" s="289"/>
    </row>
    <row r="330" spans="1:7">
      <c r="A330" s="293"/>
      <c r="B330" s="292"/>
      <c r="C330" s="283"/>
      <c r="D330" s="291"/>
      <c r="E330" s="290"/>
      <c r="F330" s="283"/>
      <c r="G330" s="289"/>
    </row>
    <row r="331" spans="1:7">
      <c r="A331" s="293"/>
      <c r="B331" s="292"/>
      <c r="C331" s="283"/>
      <c r="D331" s="291"/>
      <c r="E331" s="290"/>
      <c r="F331" s="283"/>
      <c r="G331" s="289"/>
    </row>
    <row r="332" spans="1:7">
      <c r="A332" s="293"/>
      <c r="B332" s="292"/>
      <c r="C332" s="283"/>
      <c r="D332" s="291"/>
      <c r="E332" s="290"/>
      <c r="F332" s="283"/>
      <c r="G332" s="289"/>
    </row>
    <row r="333" spans="1:7">
      <c r="A333" s="293"/>
      <c r="B333" s="292"/>
      <c r="C333" s="283"/>
      <c r="D333" s="291"/>
      <c r="E333" s="290"/>
      <c r="F333" s="283"/>
      <c r="G333" s="289"/>
    </row>
    <row r="334" spans="1:7">
      <c r="A334" s="293"/>
      <c r="B334" s="292"/>
      <c r="C334" s="283"/>
      <c r="D334" s="291"/>
      <c r="E334" s="290"/>
      <c r="F334" s="283"/>
      <c r="G334" s="289"/>
    </row>
    <row r="335" spans="1:7">
      <c r="A335" s="293"/>
      <c r="B335" s="292"/>
      <c r="C335" s="283"/>
      <c r="D335" s="291"/>
      <c r="E335" s="290"/>
      <c r="F335" s="283"/>
      <c r="G335" s="289"/>
    </row>
    <row r="336" spans="1:7">
      <c r="A336" s="293"/>
      <c r="B336" s="292"/>
      <c r="C336" s="283"/>
      <c r="D336" s="291"/>
      <c r="E336" s="290"/>
      <c r="F336" s="283"/>
      <c r="G336" s="289"/>
    </row>
    <row r="337" spans="1:7">
      <c r="A337" s="293"/>
      <c r="B337" s="292"/>
      <c r="C337" s="283"/>
      <c r="D337" s="291"/>
      <c r="E337" s="290"/>
      <c r="F337" s="283"/>
      <c r="G337" s="289"/>
    </row>
    <row r="338" spans="1:7">
      <c r="A338" s="293"/>
      <c r="B338" s="292"/>
      <c r="C338" s="283"/>
      <c r="D338" s="291"/>
      <c r="E338" s="290"/>
      <c r="F338" s="283"/>
      <c r="G338" s="289"/>
    </row>
    <row r="339" spans="1:7">
      <c r="A339" s="293"/>
      <c r="B339" s="292"/>
      <c r="C339" s="283"/>
      <c r="D339" s="291"/>
      <c r="E339" s="290"/>
      <c r="F339" s="283"/>
      <c r="G339" s="289"/>
    </row>
    <row r="340" spans="1:7">
      <c r="A340" s="293"/>
      <c r="B340" s="292"/>
      <c r="C340" s="283"/>
      <c r="D340" s="291"/>
      <c r="E340" s="290"/>
      <c r="F340" s="283"/>
      <c r="G340" s="289"/>
    </row>
    <row r="341" spans="1:7">
      <c r="A341" s="293"/>
      <c r="B341" s="292"/>
      <c r="C341" s="283"/>
      <c r="D341" s="291"/>
      <c r="E341" s="290"/>
      <c r="F341" s="283"/>
      <c r="G341" s="289"/>
    </row>
    <row r="342" spans="1:7">
      <c r="A342" s="293"/>
      <c r="B342" s="292"/>
      <c r="C342" s="283"/>
      <c r="D342" s="291"/>
      <c r="E342" s="290"/>
      <c r="F342" s="283"/>
      <c r="G342" s="289"/>
    </row>
    <row r="343" spans="1:7">
      <c r="A343" s="293"/>
      <c r="B343" s="292"/>
      <c r="C343" s="283"/>
      <c r="D343" s="291"/>
      <c r="E343" s="290"/>
      <c r="F343" s="283"/>
      <c r="G343" s="289"/>
    </row>
    <row r="344" spans="1:7">
      <c r="A344" s="293"/>
      <c r="B344" s="292"/>
      <c r="C344" s="283"/>
      <c r="D344" s="291"/>
      <c r="E344" s="290"/>
      <c r="F344" s="283"/>
      <c r="G344" s="289"/>
    </row>
    <row r="345" spans="1:7">
      <c r="A345" s="293"/>
      <c r="B345" s="292"/>
      <c r="C345" s="283"/>
      <c r="D345" s="291"/>
      <c r="E345" s="290"/>
      <c r="F345" s="283"/>
      <c r="G345" s="289"/>
    </row>
    <row r="346" spans="1:7">
      <c r="A346" s="293"/>
      <c r="B346" s="292"/>
      <c r="C346" s="283"/>
      <c r="D346" s="291"/>
      <c r="E346" s="290"/>
      <c r="F346" s="283"/>
      <c r="G346" s="289"/>
    </row>
    <row r="347" spans="1:7">
      <c r="A347" s="293"/>
      <c r="B347" s="292"/>
      <c r="C347" s="283"/>
      <c r="D347" s="291"/>
      <c r="E347" s="290"/>
      <c r="F347" s="283"/>
      <c r="G347" s="289"/>
    </row>
    <row r="348" spans="1:7">
      <c r="A348" s="293"/>
      <c r="B348" s="292"/>
      <c r="C348" s="283"/>
      <c r="D348" s="291"/>
      <c r="E348" s="290"/>
      <c r="F348" s="283"/>
      <c r="G348" s="289"/>
    </row>
    <row r="349" spans="1:7">
      <c r="A349" s="293"/>
      <c r="B349" s="292"/>
      <c r="C349" s="283"/>
      <c r="D349" s="291"/>
      <c r="E349" s="290"/>
      <c r="F349" s="283"/>
      <c r="G349" s="289"/>
    </row>
    <row r="350" spans="1:7">
      <c r="A350" s="293"/>
      <c r="B350" s="292"/>
      <c r="C350" s="283"/>
      <c r="D350" s="291"/>
      <c r="E350" s="290"/>
      <c r="F350" s="283"/>
      <c r="G350" s="289"/>
    </row>
    <row r="351" spans="1:7">
      <c r="A351" s="293"/>
      <c r="B351" s="292"/>
      <c r="C351" s="283"/>
      <c r="D351" s="291"/>
      <c r="E351" s="290"/>
      <c r="F351" s="283"/>
      <c r="G351" s="289"/>
    </row>
    <row r="352" spans="1:7">
      <c r="A352" s="293"/>
      <c r="B352" s="292"/>
      <c r="C352" s="283"/>
      <c r="D352" s="291"/>
      <c r="E352" s="290"/>
      <c r="F352" s="283"/>
      <c r="G352" s="289"/>
    </row>
    <row r="353" spans="1:7">
      <c r="A353" s="293"/>
      <c r="B353" s="292"/>
      <c r="C353" s="283"/>
      <c r="D353" s="291"/>
      <c r="E353" s="290"/>
      <c r="F353" s="283"/>
      <c r="G353" s="289"/>
    </row>
    <row r="354" spans="1:7">
      <c r="A354" s="293"/>
      <c r="B354" s="292"/>
      <c r="C354" s="283"/>
      <c r="D354" s="291"/>
      <c r="E354" s="290"/>
      <c r="F354" s="283"/>
      <c r="G354" s="289"/>
    </row>
    <row r="355" spans="1:7">
      <c r="A355" s="293"/>
      <c r="B355" s="292"/>
      <c r="C355" s="283"/>
      <c r="D355" s="291"/>
      <c r="E355" s="290"/>
      <c r="F355" s="283"/>
      <c r="G355" s="289"/>
    </row>
    <row r="356" spans="1:7">
      <c r="A356" s="293"/>
      <c r="B356" s="292"/>
      <c r="C356" s="283"/>
      <c r="D356" s="291"/>
      <c r="E356" s="290"/>
      <c r="F356" s="283"/>
      <c r="G356" s="289"/>
    </row>
    <row r="357" spans="1:7">
      <c r="A357" s="293"/>
      <c r="B357" s="292"/>
      <c r="C357" s="283"/>
      <c r="D357" s="291"/>
      <c r="E357" s="290"/>
      <c r="F357" s="283"/>
      <c r="G357" s="289"/>
    </row>
    <row r="358" spans="1:7">
      <c r="A358" s="293"/>
      <c r="B358" s="292"/>
      <c r="C358" s="283"/>
      <c r="D358" s="291"/>
      <c r="E358" s="290"/>
      <c r="F358" s="283"/>
      <c r="G358" s="289"/>
    </row>
    <row r="359" spans="1:7">
      <c r="A359" s="293"/>
      <c r="B359" s="292"/>
      <c r="C359" s="283"/>
      <c r="D359" s="291"/>
      <c r="E359" s="290"/>
      <c r="F359" s="283"/>
      <c r="G359" s="289"/>
    </row>
    <row r="360" spans="1:7">
      <c r="A360" s="293"/>
      <c r="B360" s="292"/>
      <c r="C360" s="283"/>
      <c r="D360" s="291"/>
      <c r="E360" s="290"/>
      <c r="F360" s="283"/>
      <c r="G360" s="289"/>
    </row>
    <row r="361" spans="1:7">
      <c r="A361" s="293"/>
      <c r="B361" s="292"/>
      <c r="C361" s="283"/>
      <c r="D361" s="291"/>
      <c r="E361" s="290"/>
      <c r="F361" s="283"/>
      <c r="G361" s="289"/>
    </row>
    <row r="362" spans="1:7">
      <c r="A362" s="293"/>
      <c r="B362" s="292"/>
      <c r="C362" s="283"/>
      <c r="D362" s="291"/>
      <c r="E362" s="290"/>
      <c r="F362" s="283"/>
      <c r="G362" s="289"/>
    </row>
    <row r="363" spans="1:7">
      <c r="A363" s="293"/>
      <c r="B363" s="292"/>
      <c r="C363" s="283"/>
      <c r="D363" s="291"/>
      <c r="E363" s="290"/>
      <c r="F363" s="283"/>
      <c r="G363" s="289"/>
    </row>
    <row r="364" spans="1:7">
      <c r="A364" s="293"/>
      <c r="B364" s="292"/>
      <c r="C364" s="283"/>
      <c r="D364" s="291"/>
      <c r="E364" s="290"/>
      <c r="F364" s="283"/>
      <c r="G364" s="289"/>
    </row>
    <row r="365" spans="1:7">
      <c r="A365" s="293"/>
      <c r="B365" s="292"/>
      <c r="C365" s="283"/>
      <c r="D365" s="291"/>
      <c r="E365" s="290"/>
      <c r="F365" s="283"/>
      <c r="G365" s="289"/>
    </row>
    <row r="366" spans="1:7">
      <c r="A366" s="293"/>
      <c r="B366" s="292"/>
      <c r="C366" s="283"/>
      <c r="D366" s="291"/>
      <c r="E366" s="290"/>
      <c r="F366" s="283"/>
      <c r="G366" s="289"/>
    </row>
    <row r="367" spans="1:7">
      <c r="A367" s="293"/>
      <c r="B367" s="292"/>
      <c r="C367" s="283"/>
      <c r="D367" s="291"/>
      <c r="E367" s="290"/>
      <c r="F367" s="283"/>
      <c r="G367" s="289"/>
    </row>
    <row r="368" spans="1:7">
      <c r="A368" s="293"/>
      <c r="B368" s="292"/>
      <c r="C368" s="283"/>
      <c r="D368" s="291"/>
      <c r="E368" s="290"/>
      <c r="F368" s="283"/>
      <c r="G368" s="289"/>
    </row>
    <row r="369" spans="1:7">
      <c r="A369" s="293"/>
      <c r="B369" s="292"/>
      <c r="C369" s="283"/>
      <c r="D369" s="291"/>
      <c r="E369" s="290"/>
      <c r="F369" s="283"/>
      <c r="G369" s="289"/>
    </row>
    <row r="370" spans="1:7">
      <c r="A370" s="293"/>
      <c r="B370" s="292"/>
      <c r="C370" s="283"/>
      <c r="D370" s="291"/>
      <c r="E370" s="290"/>
      <c r="F370" s="283"/>
      <c r="G370" s="289"/>
    </row>
    <row r="371" spans="1:7">
      <c r="A371" s="293"/>
      <c r="B371" s="292"/>
      <c r="C371" s="283"/>
      <c r="D371" s="291"/>
      <c r="E371" s="290"/>
      <c r="F371" s="283"/>
      <c r="G371" s="289"/>
    </row>
    <row r="372" spans="1:7">
      <c r="A372" s="293"/>
      <c r="B372" s="292"/>
      <c r="C372" s="283"/>
      <c r="D372" s="291"/>
      <c r="E372" s="290"/>
      <c r="F372" s="283"/>
      <c r="G372" s="289"/>
    </row>
    <row r="373" spans="1:7">
      <c r="A373" s="293"/>
      <c r="B373" s="292"/>
      <c r="C373" s="283"/>
      <c r="D373" s="291"/>
      <c r="E373" s="290"/>
      <c r="F373" s="283"/>
      <c r="G373" s="289"/>
    </row>
    <row r="374" spans="1:7">
      <c r="A374" s="293"/>
      <c r="B374" s="292"/>
      <c r="C374" s="283"/>
      <c r="D374" s="291"/>
      <c r="E374" s="290"/>
      <c r="F374" s="283"/>
      <c r="G374" s="289"/>
    </row>
    <row r="375" spans="1:7">
      <c r="A375" s="293"/>
      <c r="B375" s="292"/>
      <c r="C375" s="283"/>
      <c r="D375" s="291"/>
      <c r="E375" s="290"/>
      <c r="F375" s="283"/>
      <c r="G375" s="289"/>
    </row>
    <row r="376" spans="1:7">
      <c r="A376" s="293"/>
      <c r="B376" s="292"/>
      <c r="C376" s="283"/>
      <c r="D376" s="291"/>
      <c r="E376" s="290"/>
      <c r="F376" s="283"/>
      <c r="G376" s="289"/>
    </row>
    <row r="377" spans="1:7">
      <c r="A377" s="293"/>
      <c r="B377" s="292"/>
      <c r="C377" s="283"/>
      <c r="D377" s="291"/>
      <c r="E377" s="290"/>
      <c r="F377" s="283"/>
      <c r="G377" s="289"/>
    </row>
    <row r="378" spans="1:7">
      <c r="A378" s="293"/>
      <c r="B378" s="292"/>
      <c r="C378" s="283"/>
      <c r="D378" s="291"/>
      <c r="E378" s="290"/>
      <c r="F378" s="283"/>
      <c r="G378" s="289"/>
    </row>
    <row r="379" spans="1:7">
      <c r="A379" s="293"/>
      <c r="B379" s="292"/>
      <c r="C379" s="283"/>
      <c r="D379" s="291"/>
      <c r="E379" s="290"/>
      <c r="F379" s="283"/>
      <c r="G379" s="289"/>
    </row>
    <row r="380" spans="1:7">
      <c r="A380" s="293"/>
      <c r="B380" s="292"/>
      <c r="C380" s="283"/>
      <c r="D380" s="291"/>
      <c r="E380" s="290"/>
      <c r="F380" s="283"/>
      <c r="G380" s="289"/>
    </row>
    <row r="381" spans="1:7">
      <c r="A381" s="293"/>
      <c r="B381" s="292"/>
      <c r="C381" s="283"/>
      <c r="D381" s="291"/>
      <c r="E381" s="290"/>
      <c r="F381" s="283"/>
      <c r="G381" s="289"/>
    </row>
    <row r="382" spans="1:7">
      <c r="A382" s="293"/>
      <c r="B382" s="292"/>
      <c r="C382" s="283"/>
      <c r="D382" s="291"/>
      <c r="E382" s="290"/>
      <c r="F382" s="283"/>
      <c r="G382" s="289"/>
    </row>
    <row r="383" spans="1:7">
      <c r="A383" s="293"/>
      <c r="B383" s="292"/>
      <c r="C383" s="283"/>
      <c r="D383" s="291"/>
      <c r="E383" s="290"/>
      <c r="F383" s="283"/>
      <c r="G383" s="289"/>
    </row>
    <row r="384" spans="1:7">
      <c r="A384" s="293"/>
      <c r="B384" s="292"/>
      <c r="C384" s="283"/>
      <c r="D384" s="291"/>
      <c r="E384" s="290"/>
      <c r="F384" s="283"/>
      <c r="G384" s="289"/>
    </row>
    <row r="385" spans="1:7">
      <c r="A385" s="293"/>
      <c r="B385" s="292"/>
      <c r="C385" s="283"/>
      <c r="D385" s="291"/>
      <c r="E385" s="290"/>
      <c r="F385" s="283"/>
      <c r="G385" s="289"/>
    </row>
    <row r="386" spans="1:7">
      <c r="A386" s="293"/>
      <c r="B386" s="292"/>
      <c r="C386" s="283"/>
      <c r="D386" s="291"/>
      <c r="E386" s="290"/>
      <c r="F386" s="283"/>
      <c r="G386" s="289"/>
    </row>
    <row r="387" spans="1:7">
      <c r="A387" s="293"/>
      <c r="B387" s="292"/>
      <c r="C387" s="283"/>
      <c r="D387" s="291"/>
      <c r="E387" s="290"/>
      <c r="F387" s="283"/>
      <c r="G387" s="289"/>
    </row>
    <row r="388" spans="1:7">
      <c r="A388" s="293"/>
      <c r="B388" s="292"/>
      <c r="C388" s="283"/>
      <c r="D388" s="291"/>
      <c r="E388" s="290"/>
      <c r="F388" s="283"/>
      <c r="G388" s="289"/>
    </row>
    <row r="389" spans="1:7">
      <c r="A389" s="293"/>
      <c r="B389" s="292"/>
      <c r="C389" s="283"/>
      <c r="D389" s="291"/>
      <c r="E389" s="290"/>
      <c r="F389" s="283"/>
      <c r="G389" s="289"/>
    </row>
    <row r="390" spans="1:7">
      <c r="A390" s="293"/>
      <c r="B390" s="292"/>
      <c r="C390" s="283"/>
      <c r="D390" s="291"/>
      <c r="E390" s="290"/>
      <c r="F390" s="283"/>
      <c r="G390" s="289"/>
    </row>
    <row r="391" spans="1:7">
      <c r="A391" s="293"/>
      <c r="B391" s="292"/>
      <c r="C391" s="283"/>
      <c r="D391" s="291"/>
      <c r="E391" s="290"/>
      <c r="F391" s="283"/>
      <c r="G391" s="289"/>
    </row>
    <row r="392" spans="1:7">
      <c r="A392" s="293"/>
      <c r="B392" s="292"/>
      <c r="C392" s="283"/>
      <c r="D392" s="291"/>
      <c r="E392" s="290"/>
      <c r="F392" s="283"/>
      <c r="G392" s="289"/>
    </row>
    <row r="393" spans="1:7">
      <c r="A393" s="293"/>
      <c r="B393" s="292"/>
      <c r="C393" s="283"/>
      <c r="D393" s="291"/>
      <c r="E393" s="290"/>
      <c r="F393" s="283"/>
      <c r="G393" s="289"/>
    </row>
    <row r="394" spans="1:7">
      <c r="A394" s="293"/>
      <c r="B394" s="292"/>
      <c r="C394" s="283"/>
      <c r="D394" s="291"/>
      <c r="E394" s="290"/>
      <c r="F394" s="283"/>
      <c r="G394" s="289"/>
    </row>
    <row r="395" spans="1:7">
      <c r="A395" s="293"/>
      <c r="B395" s="292"/>
      <c r="C395" s="283"/>
      <c r="D395" s="291"/>
      <c r="E395" s="290"/>
      <c r="F395" s="283"/>
      <c r="G395" s="289"/>
    </row>
    <row r="396" spans="1:7">
      <c r="A396" s="293"/>
      <c r="B396" s="292"/>
      <c r="C396" s="283"/>
      <c r="D396" s="291"/>
      <c r="E396" s="290"/>
      <c r="F396" s="283"/>
      <c r="G396" s="289"/>
    </row>
    <row r="397" spans="1:7">
      <c r="A397" s="293"/>
      <c r="B397" s="292"/>
      <c r="C397" s="283"/>
      <c r="D397" s="291"/>
      <c r="E397" s="290"/>
      <c r="F397" s="283"/>
      <c r="G397" s="289"/>
    </row>
    <row r="398" spans="1:7">
      <c r="A398" s="293"/>
      <c r="B398" s="292"/>
      <c r="C398" s="283"/>
      <c r="D398" s="291"/>
      <c r="E398" s="290"/>
      <c r="F398" s="283"/>
      <c r="G398" s="289"/>
    </row>
    <row r="399" spans="1:7">
      <c r="A399" s="293"/>
      <c r="B399" s="292"/>
      <c r="C399" s="283"/>
      <c r="D399" s="291"/>
      <c r="E399" s="290"/>
      <c r="F399" s="283"/>
      <c r="G399" s="289"/>
    </row>
    <row r="400" spans="1:7">
      <c r="A400" s="293"/>
      <c r="B400" s="292"/>
      <c r="C400" s="283"/>
      <c r="D400" s="291"/>
      <c r="E400" s="290"/>
      <c r="F400" s="283"/>
      <c r="G400" s="289"/>
    </row>
    <row r="401" spans="1:7">
      <c r="A401" s="293"/>
      <c r="B401" s="292"/>
      <c r="C401" s="283"/>
      <c r="D401" s="291"/>
      <c r="E401" s="290"/>
      <c r="F401" s="283"/>
      <c r="G401" s="289"/>
    </row>
    <row r="402" spans="1:7">
      <c r="A402" s="293"/>
      <c r="B402" s="292"/>
      <c r="C402" s="283"/>
      <c r="D402" s="291"/>
      <c r="E402" s="290"/>
      <c r="F402" s="283"/>
      <c r="G402" s="289"/>
    </row>
    <row r="403" spans="1:7">
      <c r="A403" s="293"/>
      <c r="B403" s="292"/>
      <c r="C403" s="283"/>
      <c r="D403" s="291"/>
      <c r="E403" s="290"/>
      <c r="F403" s="283"/>
      <c r="G403" s="289"/>
    </row>
    <row r="404" spans="1:7">
      <c r="A404" s="293"/>
      <c r="B404" s="292"/>
      <c r="C404" s="283"/>
      <c r="D404" s="291"/>
      <c r="E404" s="290"/>
      <c r="F404" s="283"/>
      <c r="G404" s="289"/>
    </row>
    <row r="405" spans="1:7">
      <c r="A405" s="293"/>
      <c r="B405" s="292"/>
      <c r="C405" s="283"/>
      <c r="D405" s="291"/>
      <c r="E405" s="290"/>
      <c r="F405" s="283"/>
      <c r="G405" s="289"/>
    </row>
    <row r="406" spans="1:7">
      <c r="A406" s="293"/>
      <c r="B406" s="292"/>
      <c r="C406" s="283"/>
      <c r="D406" s="291"/>
      <c r="E406" s="290"/>
      <c r="F406" s="283"/>
      <c r="G406" s="289"/>
    </row>
    <row r="407" spans="1:7">
      <c r="A407" s="293"/>
      <c r="B407" s="292"/>
      <c r="C407" s="283"/>
      <c r="D407" s="291"/>
      <c r="E407" s="290"/>
      <c r="F407" s="283"/>
      <c r="G407" s="289"/>
    </row>
    <row r="408" spans="1:7">
      <c r="A408" s="293"/>
      <c r="B408" s="292"/>
      <c r="C408" s="283"/>
      <c r="D408" s="291"/>
      <c r="E408" s="290"/>
      <c r="F408" s="283"/>
      <c r="G408" s="289"/>
    </row>
    <row r="409" spans="1:7">
      <c r="A409" s="293"/>
      <c r="B409" s="292"/>
      <c r="C409" s="283"/>
      <c r="D409" s="291"/>
      <c r="E409" s="290"/>
      <c r="F409" s="283"/>
      <c r="G409" s="289"/>
    </row>
    <row r="410" spans="1:7">
      <c r="A410" s="293"/>
      <c r="B410" s="292"/>
      <c r="C410" s="283"/>
      <c r="D410" s="291"/>
      <c r="E410" s="290"/>
      <c r="F410" s="283"/>
      <c r="G410" s="289"/>
    </row>
    <row r="411" spans="1:7">
      <c r="A411" s="293"/>
      <c r="B411" s="292"/>
      <c r="C411" s="283"/>
      <c r="D411" s="291"/>
      <c r="E411" s="290"/>
      <c r="F411" s="283"/>
      <c r="G411" s="289"/>
    </row>
    <row r="412" spans="1:7">
      <c r="A412" s="293"/>
      <c r="B412" s="292"/>
      <c r="C412" s="283"/>
      <c r="D412" s="291"/>
      <c r="E412" s="290"/>
      <c r="F412" s="283"/>
      <c r="G412" s="289"/>
    </row>
    <row r="413" spans="1:7">
      <c r="A413" s="293"/>
      <c r="B413" s="292"/>
      <c r="C413" s="283"/>
      <c r="D413" s="291"/>
      <c r="E413" s="290"/>
      <c r="F413" s="283"/>
      <c r="G413" s="289"/>
    </row>
    <row r="414" spans="1:7">
      <c r="A414" s="293"/>
      <c r="B414" s="292"/>
      <c r="C414" s="283"/>
      <c r="D414" s="291"/>
      <c r="E414" s="290"/>
      <c r="F414" s="283"/>
      <c r="G414" s="289"/>
    </row>
    <row r="415" spans="1:7">
      <c r="A415" s="293"/>
      <c r="B415" s="292"/>
      <c r="C415" s="283"/>
      <c r="D415" s="291"/>
      <c r="E415" s="290"/>
      <c r="F415" s="283"/>
      <c r="G415" s="289"/>
    </row>
    <row r="416" spans="1:7">
      <c r="A416" s="293"/>
      <c r="B416" s="292"/>
      <c r="C416" s="283"/>
      <c r="D416" s="291"/>
      <c r="E416" s="290"/>
      <c r="F416" s="283"/>
      <c r="G416" s="289"/>
    </row>
    <row r="417" spans="1:7">
      <c r="A417" s="293"/>
      <c r="B417" s="292"/>
      <c r="C417" s="283"/>
      <c r="D417" s="291"/>
      <c r="E417" s="290"/>
      <c r="F417" s="283"/>
      <c r="G417" s="289"/>
    </row>
    <row r="418" spans="1:7">
      <c r="A418" s="293"/>
      <c r="B418" s="292"/>
      <c r="C418" s="283"/>
      <c r="D418" s="291"/>
      <c r="E418" s="290"/>
      <c r="F418" s="283"/>
      <c r="G418" s="289"/>
    </row>
    <row r="419" spans="1:7">
      <c r="A419" s="293"/>
      <c r="B419" s="292"/>
      <c r="C419" s="283"/>
      <c r="D419" s="291"/>
      <c r="E419" s="290"/>
      <c r="F419" s="283"/>
      <c r="G419" s="289"/>
    </row>
    <row r="420" spans="1:7">
      <c r="A420" s="293"/>
      <c r="B420" s="292"/>
      <c r="C420" s="283"/>
      <c r="D420" s="291"/>
      <c r="E420" s="290"/>
      <c r="F420" s="283"/>
      <c r="G420" s="289"/>
    </row>
    <row r="421" spans="1:7">
      <c r="A421" s="293"/>
      <c r="B421" s="292"/>
      <c r="C421" s="283"/>
      <c r="D421" s="291"/>
      <c r="E421" s="290"/>
      <c r="F421" s="283"/>
      <c r="G421" s="289"/>
    </row>
    <row r="422" spans="1:7">
      <c r="A422" s="293"/>
      <c r="B422" s="292"/>
      <c r="C422" s="283"/>
      <c r="D422" s="291"/>
      <c r="E422" s="290"/>
      <c r="F422" s="283"/>
      <c r="G422" s="289"/>
    </row>
    <row r="423" spans="1:7">
      <c r="A423" s="293"/>
      <c r="B423" s="292"/>
      <c r="C423" s="283"/>
      <c r="D423" s="291"/>
      <c r="E423" s="290"/>
      <c r="F423" s="283"/>
      <c r="G423" s="289"/>
    </row>
    <row r="424" spans="1:7">
      <c r="A424" s="293"/>
      <c r="B424" s="292"/>
      <c r="C424" s="283"/>
      <c r="D424" s="291"/>
      <c r="E424" s="290"/>
      <c r="F424" s="283"/>
      <c r="G424" s="289"/>
    </row>
    <row r="425" spans="1:7">
      <c r="A425" s="293"/>
      <c r="B425" s="292"/>
      <c r="C425" s="283"/>
      <c r="D425" s="291"/>
      <c r="E425" s="290"/>
      <c r="F425" s="283"/>
      <c r="G425" s="289"/>
    </row>
    <row r="426" spans="1:7">
      <c r="A426" s="293"/>
      <c r="B426" s="292"/>
      <c r="C426" s="283"/>
      <c r="D426" s="291"/>
      <c r="E426" s="290"/>
      <c r="F426" s="283"/>
      <c r="G426" s="289"/>
    </row>
    <row r="427" spans="1:7">
      <c r="A427" s="293"/>
      <c r="B427" s="292"/>
      <c r="C427" s="283"/>
      <c r="D427" s="291"/>
      <c r="E427" s="290"/>
      <c r="F427" s="283"/>
      <c r="G427" s="289"/>
    </row>
    <row r="428" spans="1:7">
      <c r="A428" s="293"/>
      <c r="B428" s="292"/>
      <c r="C428" s="283"/>
      <c r="D428" s="291"/>
      <c r="E428" s="290"/>
      <c r="F428" s="283"/>
      <c r="G428" s="289"/>
    </row>
    <row r="429" spans="1:7">
      <c r="A429" s="293"/>
      <c r="B429" s="292"/>
      <c r="C429" s="283"/>
      <c r="D429" s="291"/>
      <c r="E429" s="290"/>
      <c r="F429" s="283"/>
      <c r="G429" s="289"/>
    </row>
    <row r="430" spans="1:7">
      <c r="A430" s="293"/>
      <c r="B430" s="292"/>
      <c r="C430" s="283"/>
      <c r="D430" s="291"/>
      <c r="E430" s="290"/>
      <c r="F430" s="283"/>
      <c r="G430" s="289"/>
    </row>
    <row r="431" spans="1:7">
      <c r="A431" s="293"/>
      <c r="B431" s="292"/>
      <c r="C431" s="283"/>
      <c r="D431" s="291"/>
      <c r="E431" s="290"/>
      <c r="F431" s="283"/>
      <c r="G431" s="289"/>
    </row>
    <row r="432" spans="1:7">
      <c r="A432" s="293"/>
      <c r="B432" s="292"/>
      <c r="C432" s="283"/>
      <c r="D432" s="291"/>
      <c r="E432" s="290"/>
      <c r="F432" s="283"/>
      <c r="G432" s="289"/>
    </row>
    <row r="433" spans="1:7">
      <c r="A433" s="293"/>
      <c r="B433" s="292"/>
      <c r="C433" s="283"/>
      <c r="D433" s="291"/>
      <c r="E433" s="290"/>
      <c r="F433" s="283"/>
      <c r="G433" s="289"/>
    </row>
    <row r="434" spans="1:7">
      <c r="A434" s="293"/>
      <c r="B434" s="292"/>
      <c r="C434" s="283"/>
      <c r="D434" s="291"/>
      <c r="E434" s="290"/>
      <c r="F434" s="283"/>
      <c r="G434" s="289"/>
    </row>
    <row r="435" spans="1:7">
      <c r="A435" s="293"/>
      <c r="B435" s="292"/>
      <c r="C435" s="283"/>
      <c r="D435" s="291"/>
      <c r="E435" s="290"/>
      <c r="F435" s="283"/>
      <c r="G435" s="289"/>
    </row>
    <row r="436" spans="1:7">
      <c r="A436" s="293"/>
      <c r="B436" s="292"/>
      <c r="C436" s="283"/>
      <c r="D436" s="291"/>
      <c r="E436" s="290"/>
      <c r="F436" s="283"/>
      <c r="G436" s="289"/>
    </row>
    <row r="437" spans="1:7">
      <c r="A437" s="293"/>
      <c r="B437" s="292"/>
      <c r="C437" s="283"/>
      <c r="D437" s="291"/>
      <c r="E437" s="290"/>
      <c r="F437" s="283"/>
      <c r="G437" s="289"/>
    </row>
    <row r="438" spans="1:7">
      <c r="A438" s="293"/>
      <c r="B438" s="292"/>
      <c r="C438" s="283"/>
      <c r="D438" s="291"/>
      <c r="E438" s="290"/>
      <c r="F438" s="283"/>
      <c r="G438" s="289"/>
    </row>
    <row r="439" spans="1:7">
      <c r="A439" s="293"/>
      <c r="B439" s="292"/>
      <c r="C439" s="283"/>
      <c r="D439" s="291"/>
      <c r="E439" s="290"/>
      <c r="F439" s="283"/>
      <c r="G439" s="289"/>
    </row>
    <row r="440" spans="1:7">
      <c r="A440" s="293"/>
      <c r="B440" s="292"/>
      <c r="C440" s="283"/>
      <c r="D440" s="291"/>
      <c r="E440" s="290"/>
      <c r="F440" s="283"/>
      <c r="G440" s="289"/>
    </row>
    <row r="441" spans="1:7">
      <c r="A441" s="293"/>
      <c r="B441" s="292"/>
      <c r="C441" s="283"/>
      <c r="D441" s="291"/>
      <c r="E441" s="290"/>
      <c r="F441" s="283"/>
      <c r="G441" s="289"/>
    </row>
    <row r="442" spans="1:7">
      <c r="A442" s="293"/>
      <c r="B442" s="292"/>
      <c r="C442" s="283"/>
      <c r="D442" s="291"/>
      <c r="E442" s="290"/>
      <c r="F442" s="283"/>
      <c r="G442" s="289"/>
    </row>
    <row r="443" spans="1:7">
      <c r="A443" s="293"/>
      <c r="B443" s="292"/>
      <c r="C443" s="283"/>
      <c r="D443" s="291"/>
      <c r="E443" s="290"/>
      <c r="F443" s="283"/>
      <c r="G443" s="289"/>
    </row>
    <row r="444" spans="1:7">
      <c r="A444" s="293"/>
      <c r="B444" s="292"/>
      <c r="C444" s="283"/>
      <c r="D444" s="291"/>
      <c r="E444" s="290"/>
      <c r="F444" s="283"/>
      <c r="G444" s="289"/>
    </row>
    <row r="445" spans="1:7">
      <c r="A445" s="293"/>
      <c r="B445" s="292"/>
      <c r="C445" s="283"/>
      <c r="D445" s="291"/>
      <c r="E445" s="290"/>
      <c r="F445" s="283"/>
      <c r="G445" s="289"/>
    </row>
    <row r="446" spans="1:7">
      <c r="A446" s="293"/>
      <c r="B446" s="292"/>
      <c r="C446" s="283"/>
      <c r="D446" s="291"/>
      <c r="E446" s="290"/>
      <c r="F446" s="283"/>
      <c r="G446" s="289"/>
    </row>
    <row r="447" spans="1:7">
      <c r="A447" s="293"/>
      <c r="B447" s="292"/>
      <c r="C447" s="283"/>
      <c r="D447" s="291"/>
      <c r="E447" s="290"/>
      <c r="F447" s="283"/>
      <c r="G447" s="289"/>
    </row>
    <row r="448" spans="1:7">
      <c r="A448" s="293"/>
      <c r="B448" s="292"/>
      <c r="C448" s="283"/>
      <c r="D448" s="291"/>
      <c r="E448" s="290"/>
      <c r="F448" s="283"/>
      <c r="G448" s="289"/>
    </row>
    <row r="449" spans="1:7">
      <c r="A449" s="293"/>
      <c r="B449" s="292"/>
      <c r="C449" s="283"/>
      <c r="D449" s="291"/>
      <c r="E449" s="290"/>
      <c r="F449" s="283"/>
      <c r="G449" s="289"/>
    </row>
    <row r="450" spans="1:7">
      <c r="A450" s="293"/>
      <c r="B450" s="292"/>
      <c r="C450" s="283"/>
      <c r="D450" s="291"/>
      <c r="E450" s="290"/>
      <c r="F450" s="283"/>
      <c r="G450" s="289"/>
    </row>
    <row r="451" spans="1:7">
      <c r="A451" s="293"/>
      <c r="B451" s="292"/>
      <c r="C451" s="283"/>
      <c r="D451" s="291"/>
      <c r="E451" s="290"/>
      <c r="F451" s="283"/>
      <c r="G451" s="289"/>
    </row>
    <row r="452" spans="1:7">
      <c r="A452" s="293"/>
      <c r="B452" s="292"/>
      <c r="C452" s="283"/>
      <c r="D452" s="291"/>
      <c r="E452" s="290"/>
      <c r="F452" s="283"/>
      <c r="G452" s="289"/>
    </row>
    <row r="453" spans="1:7">
      <c r="A453" s="293"/>
      <c r="B453" s="292"/>
      <c r="C453" s="283"/>
      <c r="D453" s="291"/>
      <c r="E453" s="290"/>
      <c r="F453" s="283"/>
      <c r="G453" s="289"/>
    </row>
    <row r="454" spans="1:7">
      <c r="A454" s="293"/>
      <c r="B454" s="292"/>
      <c r="C454" s="283"/>
      <c r="D454" s="291"/>
      <c r="E454" s="290"/>
      <c r="F454" s="283"/>
      <c r="G454" s="289"/>
    </row>
    <row r="455" spans="1:7">
      <c r="A455" s="293"/>
      <c r="B455" s="292"/>
      <c r="C455" s="283"/>
      <c r="D455" s="291"/>
      <c r="E455" s="290"/>
      <c r="F455" s="283"/>
      <c r="G455" s="289"/>
    </row>
    <row r="456" spans="1:7">
      <c r="A456" s="293"/>
      <c r="B456" s="292"/>
      <c r="C456" s="283"/>
      <c r="D456" s="291"/>
      <c r="E456" s="290"/>
      <c r="F456" s="283"/>
      <c r="G456" s="289"/>
    </row>
    <row r="457" spans="1:7">
      <c r="A457" s="293"/>
      <c r="B457" s="292"/>
      <c r="C457" s="283"/>
      <c r="D457" s="291"/>
      <c r="E457" s="290"/>
      <c r="F457" s="283"/>
      <c r="G457" s="289"/>
    </row>
    <row r="458" spans="1:7">
      <c r="A458" s="293"/>
      <c r="B458" s="292"/>
      <c r="C458" s="283"/>
      <c r="D458" s="291"/>
      <c r="E458" s="290"/>
      <c r="F458" s="283"/>
      <c r="G458" s="289"/>
    </row>
    <row r="459" spans="1:7">
      <c r="A459" s="293"/>
      <c r="B459" s="292"/>
      <c r="C459" s="283"/>
      <c r="D459" s="291"/>
      <c r="E459" s="290"/>
      <c r="F459" s="283"/>
      <c r="G459" s="289"/>
    </row>
    <row r="460" spans="1:7">
      <c r="A460" s="293"/>
      <c r="B460" s="292"/>
      <c r="C460" s="283"/>
      <c r="D460" s="291"/>
      <c r="E460" s="290"/>
      <c r="F460" s="283"/>
      <c r="G460" s="289"/>
    </row>
    <row r="461" spans="1:7">
      <c r="A461" s="293"/>
      <c r="B461" s="292"/>
      <c r="C461" s="283"/>
      <c r="D461" s="291"/>
      <c r="E461" s="290"/>
      <c r="F461" s="283"/>
      <c r="G461" s="289"/>
    </row>
    <row r="462" spans="1:7">
      <c r="A462" s="293"/>
      <c r="B462" s="292"/>
      <c r="C462" s="283"/>
      <c r="D462" s="291"/>
      <c r="E462" s="290"/>
      <c r="F462" s="283"/>
      <c r="G462" s="289"/>
    </row>
    <row r="463" spans="1:7">
      <c r="A463" s="293"/>
      <c r="B463" s="292"/>
      <c r="C463" s="283"/>
      <c r="D463" s="291"/>
      <c r="E463" s="290"/>
      <c r="F463" s="283"/>
      <c r="G463" s="289"/>
    </row>
    <row r="464" spans="1:7">
      <c r="A464" s="293"/>
      <c r="B464" s="292"/>
      <c r="C464" s="283"/>
      <c r="D464" s="291"/>
      <c r="E464" s="290"/>
      <c r="F464" s="283"/>
      <c r="G464" s="289"/>
    </row>
    <row r="465" spans="1:7">
      <c r="A465" s="293"/>
      <c r="B465" s="292"/>
      <c r="C465" s="283"/>
      <c r="D465" s="291"/>
      <c r="E465" s="290"/>
      <c r="F465" s="283"/>
      <c r="G465" s="289"/>
    </row>
    <row r="466" spans="1:7">
      <c r="A466" s="293"/>
      <c r="B466" s="292"/>
      <c r="C466" s="283"/>
      <c r="D466" s="291"/>
      <c r="E466" s="290"/>
      <c r="F466" s="283"/>
      <c r="G466" s="289"/>
    </row>
    <row r="467" spans="1:7">
      <c r="A467" s="293"/>
      <c r="B467" s="292"/>
      <c r="C467" s="283"/>
      <c r="D467" s="291"/>
      <c r="E467" s="290"/>
      <c r="F467" s="283"/>
      <c r="G467" s="289"/>
    </row>
    <row r="468" spans="1:7">
      <c r="A468" s="293"/>
      <c r="B468" s="292"/>
      <c r="C468" s="283"/>
      <c r="D468" s="291"/>
      <c r="E468" s="290"/>
      <c r="F468" s="283"/>
      <c r="G468" s="289"/>
    </row>
    <row r="469" spans="1:7">
      <c r="A469" s="293"/>
      <c r="B469" s="292"/>
      <c r="C469" s="283"/>
      <c r="D469" s="291"/>
      <c r="E469" s="290"/>
      <c r="F469" s="283"/>
      <c r="G469" s="289"/>
    </row>
    <row r="470" spans="1:7">
      <c r="A470" s="293"/>
      <c r="B470" s="292"/>
      <c r="C470" s="283"/>
      <c r="D470" s="291"/>
      <c r="E470" s="290"/>
      <c r="F470" s="283"/>
      <c r="G470" s="289"/>
    </row>
  </sheetData>
  <pageMargins left="0.82" right="0.75" top="1" bottom="0.84" header="0.52" footer="0"/>
  <pageSetup paperSize="9" scale="96" orientation="portrait" r:id="rId1"/>
  <headerFooter alignWithMargins="0">
    <oddHeader>&amp;R"Osojnica "</oddHeader>
    <oddFooter>&amp;R&amp;P</oddFooter>
  </headerFooter>
  <rowBreaks count="3" manualBreakCount="3">
    <brk id="53" max="5" man="1"/>
    <brk id="101" max="16383" man="1"/>
    <brk id="1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91"/>
  <sheetViews>
    <sheetView view="pageBreakPreview" topLeftCell="A49" zoomScaleNormal="100" zoomScaleSheetLayoutView="100" workbookViewId="0">
      <selection activeCell="B20" sqref="B20"/>
    </sheetView>
  </sheetViews>
  <sheetFormatPr defaultRowHeight="16.5"/>
  <cols>
    <col min="1" max="1" width="4.375" style="380" customWidth="1"/>
    <col min="2" max="2" width="44.625" style="374" customWidth="1"/>
    <col min="3" max="3" width="5" style="379" customWidth="1"/>
    <col min="4" max="4" width="8.375" style="378" customWidth="1"/>
    <col min="5" max="5" width="8.125" style="378" customWidth="1"/>
    <col min="6" max="6" width="11.375" style="378" customWidth="1"/>
    <col min="7" max="7" width="13.25" style="377" customWidth="1"/>
    <col min="8" max="8" width="12.75" style="376" customWidth="1"/>
    <col min="9" max="9" width="12.5" style="375" customWidth="1"/>
    <col min="10" max="10" width="12.25" style="374" customWidth="1"/>
    <col min="11" max="16384" width="9" style="374"/>
  </cols>
  <sheetData>
    <row r="1" spans="1:9" s="423" customFormat="1">
      <c r="A1" s="478"/>
      <c r="B1" s="481" t="s">
        <v>526</v>
      </c>
      <c r="C1" s="476"/>
      <c r="D1" s="406"/>
      <c r="E1" s="406"/>
      <c r="F1" s="406"/>
      <c r="G1" s="421"/>
      <c r="H1" s="420"/>
      <c r="I1" s="468"/>
    </row>
    <row r="2" spans="1:9" s="423" customFormat="1">
      <c r="A2" s="478"/>
      <c r="B2" s="489" t="s">
        <v>525</v>
      </c>
      <c r="C2" s="476"/>
      <c r="D2" s="406"/>
      <c r="E2" s="406"/>
      <c r="F2" s="406"/>
      <c r="G2" s="421"/>
      <c r="H2" s="420"/>
      <c r="I2" s="468"/>
    </row>
    <row r="3" spans="1:9" s="423" customFormat="1">
      <c r="A3" s="478"/>
      <c r="B3" s="489" t="s">
        <v>524</v>
      </c>
      <c r="C3" s="476"/>
      <c r="D3" s="406"/>
      <c r="E3" s="406"/>
      <c r="F3" s="406"/>
      <c r="G3" s="421"/>
      <c r="H3" s="420"/>
      <c r="I3" s="468"/>
    </row>
    <row r="4" spans="1:9" s="423" customFormat="1">
      <c r="A4" s="478"/>
      <c r="B4" s="489" t="s">
        <v>523</v>
      </c>
      <c r="C4" s="476"/>
      <c r="D4" s="406"/>
      <c r="E4" s="406"/>
      <c r="F4" s="406"/>
      <c r="G4" s="421"/>
      <c r="H4" s="420"/>
      <c r="I4" s="468"/>
    </row>
    <row r="5" spans="1:9" s="423" customFormat="1">
      <c r="A5" s="478"/>
      <c r="B5" s="477"/>
      <c r="C5" s="476"/>
      <c r="D5" s="406"/>
      <c r="E5" s="406"/>
      <c r="F5" s="406"/>
      <c r="G5" s="421"/>
      <c r="H5" s="420"/>
      <c r="I5" s="468"/>
    </row>
    <row r="6" spans="1:9" s="423" customFormat="1">
      <c r="A6" s="478"/>
      <c r="B6" s="481" t="s">
        <v>522</v>
      </c>
      <c r="C6" s="476"/>
      <c r="D6" s="406"/>
      <c r="E6" s="406"/>
      <c r="F6" s="406"/>
      <c r="G6" s="421"/>
      <c r="H6" s="420"/>
      <c r="I6" s="468"/>
    </row>
    <row r="7" spans="1:9" s="423" customFormat="1">
      <c r="A7" s="478"/>
      <c r="B7" s="488" t="s">
        <v>521</v>
      </c>
      <c r="C7" s="476"/>
      <c r="D7" s="406"/>
      <c r="E7" s="406"/>
      <c r="F7" s="406"/>
      <c r="G7" s="421"/>
      <c r="H7" s="420"/>
      <c r="I7" s="468"/>
    </row>
    <row r="8" spans="1:9" s="423" customFormat="1">
      <c r="A8" s="478"/>
      <c r="B8" s="477"/>
      <c r="C8" s="476"/>
      <c r="D8" s="406"/>
      <c r="E8" s="406"/>
      <c r="F8" s="406"/>
      <c r="G8" s="421"/>
      <c r="H8" s="420"/>
      <c r="I8" s="468"/>
    </row>
    <row r="9" spans="1:9" s="423" customFormat="1" ht="18" customHeight="1">
      <c r="A9" s="478"/>
      <c r="B9" s="816" t="s">
        <v>520</v>
      </c>
      <c r="C9" s="816"/>
      <c r="D9" s="816"/>
      <c r="E9" s="816"/>
      <c r="F9" s="816"/>
      <c r="G9" s="421"/>
      <c r="H9" s="420"/>
      <c r="I9" s="468"/>
    </row>
    <row r="10" spans="1:9" s="423" customFormat="1">
      <c r="A10" s="478"/>
      <c r="B10" s="477"/>
      <c r="C10" s="476"/>
      <c r="D10" s="406"/>
      <c r="E10" s="406"/>
      <c r="F10" s="406"/>
      <c r="G10" s="421"/>
      <c r="H10" s="420"/>
      <c r="I10" s="468"/>
    </row>
    <row r="11" spans="1:9" s="423" customFormat="1" ht="18">
      <c r="A11" s="478"/>
      <c r="B11" s="487" t="s">
        <v>519</v>
      </c>
      <c r="C11" s="476"/>
      <c r="D11" s="406"/>
      <c r="E11" s="406"/>
      <c r="F11" s="406"/>
      <c r="G11" s="421"/>
      <c r="H11" s="420"/>
      <c r="I11" s="468"/>
    </row>
    <row r="12" spans="1:9" s="423" customFormat="1">
      <c r="A12" s="478"/>
      <c r="B12" s="477"/>
      <c r="C12" s="476"/>
      <c r="D12" s="406"/>
      <c r="E12" s="406"/>
      <c r="F12" s="406"/>
      <c r="G12" s="421"/>
      <c r="H12" s="420"/>
      <c r="I12" s="468"/>
    </row>
    <row r="13" spans="1:9" s="423" customFormat="1">
      <c r="A13" s="483" t="s">
        <v>444</v>
      </c>
      <c r="B13" s="481" t="s">
        <v>517</v>
      </c>
      <c r="C13" s="476"/>
      <c r="D13" s="406"/>
      <c r="E13" s="406"/>
      <c r="F13" s="406"/>
      <c r="G13" s="421"/>
      <c r="H13" s="420"/>
      <c r="I13" s="468"/>
    </row>
    <row r="14" spans="1:9" s="423" customFormat="1">
      <c r="A14" s="478" t="s">
        <v>433</v>
      </c>
      <c r="B14" s="486" t="s">
        <v>511</v>
      </c>
      <c r="C14" s="476"/>
      <c r="D14" s="406"/>
      <c r="E14" s="406"/>
      <c r="F14" s="482">
        <f>F47</f>
        <v>0</v>
      </c>
      <c r="G14" s="485"/>
      <c r="H14" s="420"/>
      <c r="I14" s="468"/>
    </row>
    <row r="15" spans="1:9" s="423" customFormat="1">
      <c r="A15" s="478" t="s">
        <v>489</v>
      </c>
      <c r="B15" s="477" t="s">
        <v>503</v>
      </c>
      <c r="C15" s="476"/>
      <c r="D15" s="406"/>
      <c r="E15" s="406"/>
      <c r="F15" s="482">
        <f>F93</f>
        <v>0</v>
      </c>
      <c r="G15" s="421"/>
      <c r="H15" s="420"/>
      <c r="I15" s="468"/>
    </row>
    <row r="16" spans="1:9" s="423" customFormat="1">
      <c r="A16" s="484" t="s">
        <v>487</v>
      </c>
      <c r="B16" s="477" t="s">
        <v>486</v>
      </c>
      <c r="C16" s="476"/>
      <c r="D16" s="406"/>
      <c r="E16" s="406"/>
      <c r="F16" s="482">
        <f>F165</f>
        <v>675</v>
      </c>
      <c r="G16" s="421"/>
      <c r="H16" s="420"/>
      <c r="I16" s="468"/>
    </row>
    <row r="17" spans="1:9" s="423" customFormat="1">
      <c r="A17" s="478"/>
      <c r="B17" s="481" t="s">
        <v>432</v>
      </c>
      <c r="C17" s="480"/>
      <c r="D17" s="465"/>
      <c r="E17" s="465"/>
      <c r="F17" s="479">
        <f>SUM(F14:F16)</f>
        <v>675</v>
      </c>
      <c r="G17" s="421"/>
      <c r="H17" s="420"/>
      <c r="I17" s="468"/>
    </row>
    <row r="18" spans="1:9" s="423" customFormat="1">
      <c r="A18" s="478"/>
      <c r="B18" s="481"/>
      <c r="C18" s="480"/>
      <c r="D18" s="465"/>
      <c r="E18" s="465"/>
      <c r="F18" s="479"/>
      <c r="G18" s="421"/>
      <c r="H18" s="420"/>
      <c r="I18" s="468"/>
    </row>
    <row r="19" spans="1:9" s="423" customFormat="1">
      <c r="A19" s="483" t="s">
        <v>431</v>
      </c>
      <c r="B19" s="481" t="s">
        <v>442</v>
      </c>
      <c r="C19" s="476"/>
      <c r="D19" s="406"/>
      <c r="E19" s="406"/>
      <c r="F19" s="482"/>
      <c r="G19" s="421"/>
      <c r="H19" s="420"/>
      <c r="I19" s="468"/>
    </row>
    <row r="20" spans="1:9" s="423" customFormat="1">
      <c r="A20" s="478" t="s">
        <v>433</v>
      </c>
      <c r="B20" s="477" t="s">
        <v>440</v>
      </c>
      <c r="C20" s="476"/>
      <c r="D20" s="406"/>
      <c r="E20" s="406"/>
      <c r="F20" s="482">
        <f>F188</f>
        <v>0</v>
      </c>
      <c r="G20" s="421"/>
      <c r="H20" s="420"/>
      <c r="I20" s="468"/>
    </row>
    <row r="21" spans="1:9" s="423" customFormat="1">
      <c r="A21" s="478"/>
      <c r="B21" s="481" t="s">
        <v>432</v>
      </c>
      <c r="C21" s="476"/>
      <c r="D21" s="406"/>
      <c r="E21" s="406"/>
      <c r="F21" s="479">
        <f>SUM(F20:F20)</f>
        <v>0</v>
      </c>
      <c r="G21" s="421"/>
      <c r="H21" s="420"/>
      <c r="I21" s="468"/>
    </row>
    <row r="22" spans="1:9" s="423" customFormat="1">
      <c r="A22" s="478"/>
      <c r="B22" s="481"/>
      <c r="C22" s="476"/>
      <c r="D22" s="406"/>
      <c r="E22" s="406"/>
      <c r="F22" s="479"/>
      <c r="G22" s="421"/>
      <c r="H22" s="420"/>
      <c r="I22" s="468"/>
    </row>
    <row r="23" spans="1:9" s="423" customFormat="1">
      <c r="A23" s="478"/>
      <c r="B23" s="477" t="s">
        <v>518</v>
      </c>
      <c r="C23" s="476"/>
      <c r="D23" s="406"/>
      <c r="E23" s="406"/>
      <c r="F23" s="482">
        <f>F17+F21</f>
        <v>675</v>
      </c>
      <c r="G23" s="421"/>
      <c r="H23" s="420"/>
      <c r="I23" s="468"/>
    </row>
    <row r="24" spans="1:9" s="423" customFormat="1">
      <c r="A24" s="478"/>
      <c r="B24" s="481" t="s">
        <v>432</v>
      </c>
      <c r="C24" s="480"/>
      <c r="D24" s="465"/>
      <c r="E24" s="465"/>
      <c r="F24" s="479">
        <f>F23</f>
        <v>675</v>
      </c>
      <c r="G24" s="421"/>
      <c r="H24" s="420"/>
      <c r="I24" s="468"/>
    </row>
    <row r="25" spans="1:9" s="423" customFormat="1">
      <c r="A25" s="478"/>
      <c r="B25" s="477"/>
      <c r="C25" s="476"/>
      <c r="D25" s="406"/>
      <c r="E25" s="406"/>
      <c r="F25" s="406"/>
      <c r="G25" s="421"/>
      <c r="H25" s="420"/>
      <c r="I25" s="468"/>
    </row>
    <row r="26" spans="1:9" s="423" customFormat="1" ht="17.25">
      <c r="A26" s="475" t="s">
        <v>444</v>
      </c>
      <c r="B26" s="474" t="s">
        <v>517</v>
      </c>
      <c r="C26" s="473"/>
      <c r="D26" s="472"/>
      <c r="E26" s="472"/>
      <c r="F26" s="472"/>
      <c r="G26" s="421"/>
      <c r="H26" s="420"/>
      <c r="I26" s="468"/>
    </row>
    <row r="27" spans="1:9" s="423" customFormat="1">
      <c r="A27" s="471"/>
      <c r="B27" s="470"/>
      <c r="C27" s="416" t="s">
        <v>516</v>
      </c>
      <c r="D27" s="416" t="s">
        <v>515</v>
      </c>
      <c r="E27" s="417" t="s">
        <v>514</v>
      </c>
      <c r="F27" s="416" t="s">
        <v>513</v>
      </c>
      <c r="G27" s="421"/>
      <c r="H27" s="420"/>
      <c r="I27" s="468"/>
    </row>
    <row r="28" spans="1:9" s="423" customFormat="1">
      <c r="A28" s="471" t="s">
        <v>512</v>
      </c>
      <c r="B28" s="470" t="s">
        <v>511</v>
      </c>
      <c r="G28" s="421"/>
      <c r="H28" s="420"/>
      <c r="I28" s="468"/>
    </row>
    <row r="29" spans="1:9" s="423" customFormat="1">
      <c r="B29" s="398"/>
      <c r="C29" s="402"/>
      <c r="D29" s="406"/>
      <c r="E29" s="414"/>
      <c r="F29" s="406"/>
      <c r="G29" s="421"/>
      <c r="H29" s="420"/>
      <c r="I29" s="468"/>
    </row>
    <row r="30" spans="1:9" s="423" customFormat="1" ht="49.5">
      <c r="A30" s="423">
        <v>1</v>
      </c>
      <c r="B30" s="398" t="s">
        <v>510</v>
      </c>
      <c r="G30" s="421"/>
      <c r="H30" s="420"/>
      <c r="I30" s="468"/>
    </row>
    <row r="31" spans="1:9" s="423" customFormat="1">
      <c r="B31" s="436" t="s">
        <v>451</v>
      </c>
      <c r="C31" s="402" t="s">
        <v>262</v>
      </c>
      <c r="D31" s="406">
        <v>150</v>
      </c>
      <c r="E31" s="414"/>
      <c r="F31" s="406">
        <f>E31*D31</f>
        <v>0</v>
      </c>
      <c r="G31" s="421"/>
      <c r="H31" s="420"/>
      <c r="I31" s="456"/>
    </row>
    <row r="32" spans="1:9" s="423" customFormat="1">
      <c r="B32" s="436" t="s">
        <v>450</v>
      </c>
      <c r="C32" s="402" t="s">
        <v>262</v>
      </c>
      <c r="D32" s="406">
        <v>40</v>
      </c>
      <c r="E32" s="414"/>
      <c r="F32" s="406">
        <f>E32*D32</f>
        <v>0</v>
      </c>
      <c r="G32" s="421"/>
      <c r="H32" s="420"/>
      <c r="I32" s="456"/>
    </row>
    <row r="33" spans="1:9" s="423" customFormat="1">
      <c r="B33" s="398"/>
      <c r="C33" s="402"/>
      <c r="D33" s="406"/>
      <c r="E33" s="414"/>
      <c r="F33" s="406"/>
      <c r="G33" s="421"/>
      <c r="H33" s="420"/>
      <c r="I33" s="456"/>
    </row>
    <row r="34" spans="1:9" s="423" customFormat="1" ht="34.5" customHeight="1">
      <c r="A34" s="467">
        <v>2</v>
      </c>
      <c r="B34" s="398" t="s">
        <v>509</v>
      </c>
      <c r="D34" s="469"/>
      <c r="G34" s="421"/>
      <c r="H34" s="420"/>
      <c r="I34" s="468"/>
    </row>
    <row r="35" spans="1:9" s="423" customFormat="1">
      <c r="A35" s="467"/>
      <c r="B35" s="398"/>
      <c r="C35" s="457" t="s">
        <v>316</v>
      </c>
      <c r="D35" s="406">
        <v>25</v>
      </c>
      <c r="E35" s="414"/>
      <c r="F35" s="406">
        <f>E35*D35</f>
        <v>0</v>
      </c>
      <c r="G35" s="421"/>
      <c r="H35" s="420"/>
      <c r="I35" s="456"/>
    </row>
    <row r="36" spans="1:9" s="423" customFormat="1">
      <c r="A36" s="467"/>
      <c r="B36" s="455"/>
      <c r="C36" s="457"/>
      <c r="D36" s="406"/>
      <c r="E36" s="414"/>
      <c r="F36" s="406"/>
      <c r="G36" s="421"/>
      <c r="H36" s="420"/>
      <c r="I36" s="456"/>
    </row>
    <row r="37" spans="1:9" s="423" customFormat="1" ht="99">
      <c r="A37" s="467">
        <v>3</v>
      </c>
      <c r="B37" s="398" t="s">
        <v>508</v>
      </c>
      <c r="D37" s="469"/>
      <c r="G37" s="421"/>
      <c r="H37" s="420"/>
      <c r="I37" s="468"/>
    </row>
    <row r="38" spans="1:9" s="423" customFormat="1">
      <c r="A38" s="467"/>
      <c r="B38" s="398"/>
      <c r="C38" s="402" t="s">
        <v>316</v>
      </c>
      <c r="D38" s="406">
        <v>3</v>
      </c>
      <c r="E38" s="414"/>
      <c r="F38" s="406">
        <f>E38*D38</f>
        <v>0</v>
      </c>
      <c r="G38" s="421"/>
      <c r="H38" s="420"/>
      <c r="I38" s="456"/>
    </row>
    <row r="39" spans="1:9" s="423" customFormat="1">
      <c r="A39" s="467"/>
      <c r="B39" s="398"/>
      <c r="C39" s="402"/>
      <c r="D39" s="406"/>
      <c r="E39" s="414"/>
      <c r="F39" s="406"/>
      <c r="G39" s="421"/>
      <c r="H39" s="420"/>
      <c r="I39" s="456"/>
    </row>
    <row r="40" spans="1:9" s="423" customFormat="1" ht="33">
      <c r="A40" s="423">
        <v>4</v>
      </c>
      <c r="B40" s="398" t="s">
        <v>507</v>
      </c>
      <c r="D40" s="469"/>
      <c r="G40" s="421"/>
      <c r="H40" s="420"/>
      <c r="I40" s="468"/>
    </row>
    <row r="41" spans="1:9" s="423" customFormat="1">
      <c r="B41" s="436"/>
      <c r="C41" s="402" t="s">
        <v>316</v>
      </c>
      <c r="D41" s="406">
        <v>10</v>
      </c>
      <c r="E41" s="414"/>
      <c r="F41" s="406">
        <f>E41*D41</f>
        <v>0</v>
      </c>
      <c r="G41" s="421"/>
      <c r="H41" s="420"/>
      <c r="I41" s="456"/>
    </row>
    <row r="42" spans="1:9" s="423" customFormat="1">
      <c r="A42" s="458"/>
      <c r="B42" s="453"/>
      <c r="C42" s="457"/>
      <c r="D42" s="406"/>
      <c r="E42" s="406"/>
      <c r="F42" s="406"/>
      <c r="G42" s="421"/>
      <c r="H42" s="420"/>
      <c r="I42" s="456"/>
    </row>
    <row r="43" spans="1:9" s="413" customFormat="1" ht="82.5">
      <c r="A43" s="399">
        <v>7</v>
      </c>
      <c r="B43" s="403" t="s">
        <v>506</v>
      </c>
      <c r="C43" s="397"/>
      <c r="D43" s="390"/>
      <c r="E43" s="390"/>
      <c r="F43" s="390"/>
      <c r="G43" s="411"/>
      <c r="H43" s="410"/>
      <c r="I43" s="401"/>
    </row>
    <row r="44" spans="1:9" s="413" customFormat="1">
      <c r="A44" s="399"/>
      <c r="B44" s="436" t="s">
        <v>450</v>
      </c>
      <c r="C44" s="402" t="s">
        <v>262</v>
      </c>
      <c r="D44" s="406">
        <v>12</v>
      </c>
      <c r="E44" s="414"/>
      <c r="F44" s="406">
        <f>E44*D44</f>
        <v>0</v>
      </c>
      <c r="G44" s="411"/>
      <c r="H44" s="410"/>
      <c r="I44" s="456"/>
    </row>
    <row r="45" spans="1:9" s="413" customFormat="1">
      <c r="A45" s="399"/>
      <c r="B45" s="436"/>
      <c r="C45" s="397"/>
      <c r="D45" s="390"/>
      <c r="E45" s="390"/>
      <c r="F45" s="390"/>
      <c r="G45" s="411"/>
      <c r="H45" s="410"/>
      <c r="I45" s="401"/>
    </row>
    <row r="46" spans="1:9" s="423" customFormat="1">
      <c r="A46" s="467"/>
      <c r="B46" s="455"/>
      <c r="C46" s="402"/>
      <c r="D46" s="406"/>
      <c r="E46" s="406"/>
      <c r="F46" s="406"/>
      <c r="G46" s="421"/>
      <c r="H46" s="420"/>
      <c r="I46" s="456"/>
    </row>
    <row r="47" spans="1:9" s="423" customFormat="1">
      <c r="A47" s="466" t="s">
        <v>433</v>
      </c>
      <c r="B47" s="392" t="s">
        <v>505</v>
      </c>
      <c r="C47" s="457"/>
      <c r="D47" s="406"/>
      <c r="E47" s="406"/>
      <c r="F47" s="465">
        <f>SUM(F29:F46)</f>
        <v>0</v>
      </c>
      <c r="G47" s="421"/>
      <c r="H47" s="420"/>
      <c r="I47" s="456"/>
    </row>
    <row r="48" spans="1:9" s="423" customFormat="1">
      <c r="A48" s="464"/>
      <c r="B48" s="463"/>
      <c r="C48" s="462"/>
      <c r="D48" s="461"/>
      <c r="E48" s="461"/>
      <c r="F48" s="461"/>
      <c r="G48" s="421"/>
      <c r="H48" s="420"/>
      <c r="I48" s="460"/>
    </row>
    <row r="49" spans="1:9" s="423" customFormat="1">
      <c r="A49" s="464"/>
      <c r="B49" s="463"/>
      <c r="C49" s="462"/>
      <c r="D49" s="461"/>
      <c r="E49" s="461"/>
      <c r="F49" s="461"/>
      <c r="G49" s="421"/>
      <c r="H49" s="420"/>
      <c r="I49" s="460"/>
    </row>
    <row r="50" spans="1:9" s="423" customFormat="1">
      <c r="A50" s="459" t="s">
        <v>504</v>
      </c>
      <c r="B50" s="392" t="s">
        <v>503</v>
      </c>
      <c r="C50" s="416"/>
      <c r="D50" s="418"/>
      <c r="E50" s="417"/>
      <c r="F50" s="416"/>
      <c r="G50" s="421"/>
      <c r="H50" s="420"/>
      <c r="I50" s="408"/>
    </row>
    <row r="51" spans="1:9" s="423" customFormat="1">
      <c r="A51" s="459"/>
      <c r="B51" s="454" t="s">
        <v>502</v>
      </c>
      <c r="C51" s="457"/>
      <c r="D51" s="406"/>
      <c r="E51" s="406"/>
      <c r="F51" s="406"/>
      <c r="G51" s="421"/>
      <c r="H51" s="420"/>
      <c r="I51" s="456"/>
    </row>
    <row r="52" spans="1:9" s="423" customFormat="1" ht="33">
      <c r="A52" s="458"/>
      <c r="B52" s="453" t="s">
        <v>501</v>
      </c>
      <c r="C52" s="457"/>
      <c r="D52" s="406"/>
      <c r="E52" s="406"/>
      <c r="F52" s="406"/>
      <c r="G52" s="421"/>
      <c r="H52" s="420"/>
      <c r="I52" s="456"/>
    </row>
    <row r="53" spans="1:9" s="423" customFormat="1" ht="99">
      <c r="A53" s="458"/>
      <c r="B53" s="453" t="s">
        <v>500</v>
      </c>
      <c r="C53" s="457"/>
      <c r="D53" s="406"/>
      <c r="E53" s="406"/>
      <c r="F53" s="406"/>
      <c r="G53" s="421"/>
      <c r="H53" s="420"/>
      <c r="I53" s="456"/>
    </row>
    <row r="54" spans="1:9" s="423" customFormat="1">
      <c r="A54" s="458"/>
      <c r="B54" s="453"/>
      <c r="C54" s="457"/>
      <c r="D54" s="406"/>
      <c r="E54" s="406"/>
      <c r="F54" s="406"/>
      <c r="G54" s="421"/>
      <c r="H54" s="420"/>
      <c r="I54" s="456"/>
    </row>
    <row r="55" spans="1:9" s="423" customFormat="1" ht="33">
      <c r="A55" s="399">
        <v>1</v>
      </c>
      <c r="B55" s="454" t="s">
        <v>499</v>
      </c>
      <c r="C55" s="403"/>
      <c r="D55" s="404"/>
      <c r="E55" s="448"/>
      <c r="F55" s="403"/>
      <c r="G55" s="421"/>
      <c r="H55" s="420"/>
      <c r="I55" s="394"/>
    </row>
    <row r="56" spans="1:9" s="423" customFormat="1" ht="18">
      <c r="A56" s="399"/>
      <c r="B56" s="455"/>
      <c r="C56" s="397" t="s">
        <v>434</v>
      </c>
      <c r="D56" s="390">
        <v>10</v>
      </c>
      <c r="E56" s="448"/>
      <c r="F56" s="390">
        <f>D56*E56</f>
        <v>0</v>
      </c>
      <c r="G56" s="421"/>
      <c r="H56" s="420"/>
      <c r="I56" s="401"/>
    </row>
    <row r="57" spans="1:9" s="403" customFormat="1">
      <c r="A57" s="399"/>
      <c r="B57" s="436"/>
      <c r="C57" s="397"/>
      <c r="D57" s="390"/>
      <c r="E57" s="390"/>
      <c r="F57" s="390"/>
      <c r="G57" s="396"/>
      <c r="H57" s="395"/>
      <c r="I57" s="401"/>
    </row>
    <row r="58" spans="1:9" s="403" customFormat="1" ht="82.5">
      <c r="A58" s="399">
        <v>2</v>
      </c>
      <c r="B58" s="453" t="s">
        <v>498</v>
      </c>
      <c r="D58" s="404"/>
      <c r="G58" s="396"/>
      <c r="H58" s="395"/>
      <c r="I58" s="394"/>
    </row>
    <row r="59" spans="1:9" s="403" customFormat="1" ht="18">
      <c r="A59" s="399"/>
      <c r="B59" s="436" t="s">
        <v>451</v>
      </c>
      <c r="C59" s="397" t="s">
        <v>491</v>
      </c>
      <c r="D59" s="390">
        <v>110</v>
      </c>
      <c r="E59" s="390"/>
      <c r="F59" s="390">
        <f>D59*E59</f>
        <v>0</v>
      </c>
      <c r="G59" s="396"/>
      <c r="H59" s="395"/>
      <c r="I59" s="401"/>
    </row>
    <row r="60" spans="1:9" s="403" customFormat="1" ht="18">
      <c r="A60" s="399"/>
      <c r="B60" s="436" t="s">
        <v>450</v>
      </c>
      <c r="C60" s="397" t="s">
        <v>491</v>
      </c>
      <c r="D60" s="390">
        <v>15</v>
      </c>
      <c r="E60" s="390"/>
      <c r="F60" s="390">
        <f>D60*E60</f>
        <v>0</v>
      </c>
      <c r="G60" s="396"/>
      <c r="H60" s="395"/>
      <c r="I60" s="401"/>
    </row>
    <row r="61" spans="1:9" s="403" customFormat="1">
      <c r="A61" s="399"/>
      <c r="B61" s="436"/>
      <c r="C61" s="397"/>
      <c r="D61" s="390"/>
      <c r="E61" s="390"/>
      <c r="F61" s="390"/>
      <c r="G61" s="396"/>
      <c r="H61" s="395"/>
      <c r="I61" s="401"/>
    </row>
    <row r="62" spans="1:9" s="403" customFormat="1" ht="82.5">
      <c r="A62" s="399">
        <v>3</v>
      </c>
      <c r="B62" s="453" t="s">
        <v>728</v>
      </c>
      <c r="D62" s="404"/>
      <c r="G62" s="396"/>
      <c r="H62" s="395"/>
      <c r="I62" s="401"/>
    </row>
    <row r="63" spans="1:9" s="403" customFormat="1" ht="18">
      <c r="A63" s="399"/>
      <c r="B63" s="436" t="s">
        <v>451</v>
      </c>
      <c r="C63" s="397" t="s">
        <v>491</v>
      </c>
      <c r="D63" s="390">
        <v>60</v>
      </c>
      <c r="E63" s="390"/>
      <c r="F63" s="390">
        <f>D63*E63</f>
        <v>0</v>
      </c>
      <c r="G63" s="396"/>
      <c r="H63" s="395"/>
      <c r="I63" s="401"/>
    </row>
    <row r="64" spans="1:9" s="403" customFormat="1" ht="18">
      <c r="A64" s="399"/>
      <c r="B64" s="436" t="s">
        <v>450</v>
      </c>
      <c r="C64" s="397" t="s">
        <v>491</v>
      </c>
      <c r="D64" s="390">
        <v>15</v>
      </c>
      <c r="E64" s="390"/>
      <c r="F64" s="390">
        <f>D64*E64</f>
        <v>0</v>
      </c>
      <c r="G64" s="396"/>
      <c r="H64" s="395"/>
      <c r="I64" s="401"/>
    </row>
    <row r="65" spans="1:9" s="403" customFormat="1">
      <c r="A65" s="399"/>
      <c r="B65" s="454"/>
      <c r="C65" s="397"/>
      <c r="D65" s="390"/>
      <c r="E65" s="390"/>
      <c r="F65" s="390"/>
      <c r="G65" s="396"/>
      <c r="H65" s="395"/>
      <c r="I65" s="401"/>
    </row>
    <row r="66" spans="1:9" s="403" customFormat="1" ht="49.5">
      <c r="A66" s="399">
        <v>4</v>
      </c>
      <c r="B66" s="415" t="s">
        <v>497</v>
      </c>
      <c r="D66" s="404"/>
      <c r="G66" s="396"/>
      <c r="H66" s="395"/>
      <c r="I66" s="394"/>
    </row>
    <row r="67" spans="1:9" s="403" customFormat="1" ht="18">
      <c r="A67" s="399"/>
      <c r="B67" s="436" t="s">
        <v>451</v>
      </c>
      <c r="C67" s="397" t="s">
        <v>434</v>
      </c>
      <c r="D67" s="390">
        <v>90</v>
      </c>
      <c r="E67" s="390"/>
      <c r="F67" s="390">
        <f>D67*E67</f>
        <v>0</v>
      </c>
      <c r="G67" s="396"/>
      <c r="H67" s="395"/>
      <c r="I67" s="401"/>
    </row>
    <row r="68" spans="1:9" s="403" customFormat="1" ht="18">
      <c r="A68" s="399"/>
      <c r="B68" s="436" t="s">
        <v>450</v>
      </c>
      <c r="C68" s="397" t="s">
        <v>434</v>
      </c>
      <c r="D68" s="390">
        <f>0.5*D32</f>
        <v>20</v>
      </c>
      <c r="E68" s="390"/>
      <c r="F68" s="390">
        <f>D68*E68</f>
        <v>0</v>
      </c>
      <c r="G68" s="396"/>
      <c r="H68" s="395"/>
      <c r="I68" s="401"/>
    </row>
    <row r="69" spans="1:9" s="403" customFormat="1">
      <c r="A69" s="399"/>
      <c r="B69" s="415"/>
      <c r="C69" s="397"/>
      <c r="D69" s="390"/>
      <c r="E69" s="390"/>
      <c r="F69" s="390"/>
      <c r="G69" s="396"/>
      <c r="H69" s="395"/>
      <c r="I69" s="401"/>
    </row>
    <row r="70" spans="1:9" s="403" customFormat="1" ht="49.5">
      <c r="A70" s="399">
        <v>5</v>
      </c>
      <c r="B70" s="415" t="s">
        <v>496</v>
      </c>
      <c r="C70" s="397"/>
      <c r="D70" s="390"/>
      <c r="E70" s="390"/>
      <c r="F70" s="390"/>
      <c r="G70" s="396"/>
      <c r="H70" s="395"/>
      <c r="I70" s="401"/>
    </row>
    <row r="71" spans="1:9" s="403" customFormat="1" ht="18">
      <c r="A71" s="399"/>
      <c r="B71" s="436" t="s">
        <v>451</v>
      </c>
      <c r="C71" s="397" t="s">
        <v>491</v>
      </c>
      <c r="D71" s="390">
        <v>50</v>
      </c>
      <c r="E71" s="390"/>
      <c r="F71" s="390">
        <f>D71*E71</f>
        <v>0</v>
      </c>
      <c r="G71" s="396"/>
      <c r="H71" s="395"/>
      <c r="I71" s="401"/>
    </row>
    <row r="72" spans="1:9" s="403" customFormat="1" ht="18">
      <c r="A72" s="399"/>
      <c r="B72" s="436" t="s">
        <v>450</v>
      </c>
      <c r="C72" s="397" t="s">
        <v>491</v>
      </c>
      <c r="D72" s="390">
        <v>6</v>
      </c>
      <c r="E72" s="390"/>
      <c r="F72" s="390">
        <f>D72*E72</f>
        <v>0</v>
      </c>
      <c r="G72" s="396"/>
      <c r="H72" s="395"/>
      <c r="I72" s="401"/>
    </row>
    <row r="73" spans="1:9" s="403" customFormat="1">
      <c r="A73" s="399"/>
      <c r="B73" s="415"/>
      <c r="C73" s="397"/>
      <c r="D73" s="390"/>
      <c r="E73" s="390"/>
      <c r="F73" s="390"/>
      <c r="G73" s="396"/>
      <c r="H73" s="395"/>
      <c r="I73" s="401"/>
    </row>
    <row r="74" spans="1:9" s="403" customFormat="1" ht="115.5">
      <c r="A74" s="399">
        <v>6</v>
      </c>
      <c r="B74" s="415" t="s">
        <v>495</v>
      </c>
      <c r="D74" s="404"/>
      <c r="G74" s="396"/>
      <c r="H74" s="395"/>
      <c r="I74" s="394"/>
    </row>
    <row r="75" spans="1:9" s="403" customFormat="1" ht="18">
      <c r="A75" s="399"/>
      <c r="B75" s="436" t="s">
        <v>451</v>
      </c>
      <c r="C75" s="397" t="s">
        <v>491</v>
      </c>
      <c r="D75" s="390">
        <v>40</v>
      </c>
      <c r="E75" s="390"/>
      <c r="F75" s="390">
        <f>D75*E75</f>
        <v>0</v>
      </c>
      <c r="G75" s="396"/>
      <c r="H75" s="395"/>
      <c r="I75" s="401"/>
    </row>
    <row r="76" spans="1:9" s="403" customFormat="1" ht="18">
      <c r="A76" s="399"/>
      <c r="B76" s="436" t="s">
        <v>450</v>
      </c>
      <c r="C76" s="397" t="s">
        <v>491</v>
      </c>
      <c r="D76" s="390">
        <v>5</v>
      </c>
      <c r="E76" s="390"/>
      <c r="F76" s="390">
        <f>D76*E76</f>
        <v>0</v>
      </c>
      <c r="G76" s="396"/>
      <c r="H76" s="395"/>
      <c r="I76" s="401"/>
    </row>
    <row r="77" spans="1:9" s="403" customFormat="1">
      <c r="A77" s="399"/>
      <c r="B77" s="436"/>
      <c r="C77" s="397"/>
      <c r="D77" s="390"/>
      <c r="E77" s="390"/>
      <c r="F77" s="390"/>
      <c r="G77" s="396"/>
      <c r="H77" s="395"/>
      <c r="I77" s="401"/>
    </row>
    <row r="78" spans="1:9" s="403" customFormat="1" ht="51.75" customHeight="1">
      <c r="A78" s="399">
        <v>8</v>
      </c>
      <c r="B78" s="415" t="s">
        <v>494</v>
      </c>
      <c r="D78" s="404"/>
      <c r="G78" s="396"/>
      <c r="H78" s="395"/>
      <c r="I78" s="394"/>
    </row>
    <row r="79" spans="1:9" s="403" customFormat="1" ht="18">
      <c r="A79" s="399"/>
      <c r="B79" s="436" t="s">
        <v>451</v>
      </c>
      <c r="C79" s="397" t="s">
        <v>491</v>
      </c>
      <c r="D79" s="390">
        <v>80</v>
      </c>
      <c r="E79" s="390"/>
      <c r="F79" s="390">
        <f>D79*E79</f>
        <v>0</v>
      </c>
      <c r="G79" s="396"/>
      <c r="H79" s="395"/>
      <c r="I79" s="401"/>
    </row>
    <row r="80" spans="1:9" s="403" customFormat="1" ht="18">
      <c r="A80" s="399"/>
      <c r="B80" s="436" t="s">
        <v>450</v>
      </c>
      <c r="C80" s="397" t="s">
        <v>491</v>
      </c>
      <c r="D80" s="390">
        <v>7</v>
      </c>
      <c r="E80" s="390"/>
      <c r="F80" s="390">
        <f>D80*E80</f>
        <v>0</v>
      </c>
      <c r="G80" s="396"/>
      <c r="H80" s="395"/>
      <c r="I80" s="401"/>
    </row>
    <row r="81" spans="1:9" s="403" customFormat="1">
      <c r="A81" s="399"/>
      <c r="B81" s="436"/>
      <c r="C81" s="397"/>
      <c r="D81" s="390"/>
      <c r="E81" s="390"/>
      <c r="F81" s="390"/>
      <c r="G81" s="396"/>
      <c r="H81" s="395"/>
      <c r="I81" s="401"/>
    </row>
    <row r="82" spans="1:9" s="403" customFormat="1" ht="75" customHeight="1">
      <c r="A82" s="399">
        <v>9</v>
      </c>
      <c r="B82" s="415" t="s">
        <v>493</v>
      </c>
      <c r="C82" s="397"/>
      <c r="D82" s="390"/>
      <c r="E82" s="390"/>
      <c r="F82" s="390"/>
      <c r="G82" s="396"/>
      <c r="H82" s="395"/>
      <c r="I82" s="401"/>
    </row>
    <row r="83" spans="1:9" s="403" customFormat="1" ht="18">
      <c r="A83" s="399"/>
      <c r="B83" s="436" t="s">
        <v>451</v>
      </c>
      <c r="C83" s="397" t="s">
        <v>491</v>
      </c>
      <c r="D83" s="390">
        <v>10</v>
      </c>
      <c r="E83" s="390"/>
      <c r="F83" s="390">
        <f>D83*E83</f>
        <v>0</v>
      </c>
      <c r="G83" s="396"/>
      <c r="H83" s="395"/>
      <c r="I83" s="401"/>
    </row>
    <row r="84" spans="1:9" s="403" customFormat="1" ht="18">
      <c r="A84" s="399"/>
      <c r="B84" s="436" t="s">
        <v>450</v>
      </c>
      <c r="C84" s="397" t="s">
        <v>491</v>
      </c>
      <c r="D84" s="390">
        <v>2</v>
      </c>
      <c r="E84" s="390"/>
      <c r="F84" s="390">
        <f>D84*E84</f>
        <v>0</v>
      </c>
      <c r="G84" s="396"/>
      <c r="H84" s="395"/>
      <c r="I84" s="401"/>
    </row>
    <row r="85" spans="1:9" s="403" customFormat="1">
      <c r="A85" s="399"/>
      <c r="B85" s="436"/>
      <c r="C85" s="397"/>
      <c r="D85" s="390"/>
      <c r="E85" s="390"/>
      <c r="F85" s="390"/>
      <c r="G85" s="396"/>
      <c r="H85" s="395"/>
      <c r="I85" s="401"/>
    </row>
    <row r="86" spans="1:9" s="413" customFormat="1" ht="66">
      <c r="A86" s="399">
        <v>10</v>
      </c>
      <c r="B86" s="415" t="s">
        <v>492</v>
      </c>
      <c r="D86" s="452"/>
      <c r="G86" s="411"/>
      <c r="H86" s="410"/>
      <c r="I86" s="451"/>
    </row>
    <row r="87" spans="1:9" s="413" customFormat="1" ht="18">
      <c r="A87" s="399"/>
      <c r="B87" s="436" t="s">
        <v>451</v>
      </c>
      <c r="C87" s="397" t="s">
        <v>491</v>
      </c>
      <c r="D87" s="390">
        <v>130</v>
      </c>
      <c r="E87" s="390"/>
      <c r="F87" s="390">
        <f>D87*E87</f>
        <v>0</v>
      </c>
      <c r="G87" s="450"/>
      <c r="H87" s="410"/>
      <c r="I87" s="401"/>
    </row>
    <row r="88" spans="1:9" s="413" customFormat="1" ht="18">
      <c r="A88" s="399"/>
      <c r="B88" s="436" t="s">
        <v>450</v>
      </c>
      <c r="C88" s="397" t="s">
        <v>491</v>
      </c>
      <c r="D88" s="390">
        <v>13</v>
      </c>
      <c r="E88" s="390"/>
      <c r="F88" s="390">
        <f>D88*E88</f>
        <v>0</v>
      </c>
      <c r="G88" s="411"/>
      <c r="H88" s="410"/>
      <c r="I88" s="401"/>
    </row>
    <row r="89" spans="1:9" s="413" customFormat="1">
      <c r="A89" s="399"/>
      <c r="B89" s="415"/>
      <c r="C89" s="397"/>
      <c r="D89" s="390"/>
      <c r="E89" s="390"/>
      <c r="F89" s="390"/>
      <c r="G89" s="411"/>
      <c r="H89" s="410"/>
      <c r="I89" s="401"/>
    </row>
    <row r="90" spans="1:9" s="413" customFormat="1" ht="150" customHeight="1">
      <c r="A90" s="399">
        <v>13</v>
      </c>
      <c r="B90" s="415" t="s">
        <v>490</v>
      </c>
      <c r="C90" s="397"/>
      <c r="D90" s="390"/>
      <c r="E90" s="390"/>
      <c r="F90" s="390"/>
      <c r="G90" s="411"/>
      <c r="H90" s="410"/>
      <c r="I90" s="401"/>
    </row>
    <row r="91" spans="1:9" s="413" customFormat="1">
      <c r="A91" s="399"/>
      <c r="B91" s="449"/>
      <c r="C91" s="397" t="s">
        <v>13</v>
      </c>
      <c r="D91" s="390">
        <v>2</v>
      </c>
      <c r="E91" s="390"/>
      <c r="F91" s="390">
        <f>D91*E91</f>
        <v>0</v>
      </c>
      <c r="G91" s="411"/>
      <c r="H91" s="410"/>
      <c r="I91" s="401"/>
    </row>
    <row r="92" spans="1:9" s="413" customFormat="1">
      <c r="A92" s="399"/>
      <c r="B92" s="449"/>
      <c r="C92" s="397"/>
      <c r="D92" s="390"/>
      <c r="E92" s="390"/>
      <c r="F92" s="390"/>
      <c r="G92" s="411"/>
      <c r="H92" s="410"/>
      <c r="I92" s="401"/>
    </row>
    <row r="93" spans="1:9" s="400" customFormat="1">
      <c r="A93" s="393" t="s">
        <v>489</v>
      </c>
      <c r="B93" s="392" t="s">
        <v>432</v>
      </c>
      <c r="C93" s="391"/>
      <c r="D93" s="389"/>
      <c r="E93" s="390"/>
      <c r="F93" s="389">
        <f>SUM(F56:F92)</f>
        <v>0</v>
      </c>
      <c r="G93" s="388"/>
      <c r="H93" s="387"/>
      <c r="I93" s="447"/>
    </row>
    <row r="94" spans="1:9" s="400" customFormat="1">
      <c r="A94" s="393"/>
      <c r="B94" s="392"/>
      <c r="C94" s="391"/>
      <c r="D94" s="389"/>
      <c r="E94" s="390"/>
      <c r="F94" s="389"/>
      <c r="G94" s="388"/>
      <c r="H94" s="387"/>
      <c r="I94" s="447"/>
    </row>
    <row r="95" spans="1:9" s="400" customFormat="1">
      <c r="A95" s="393"/>
      <c r="B95" s="392"/>
      <c r="C95" s="391"/>
      <c r="D95" s="389"/>
      <c r="E95" s="390"/>
      <c r="F95" s="389"/>
      <c r="G95" s="388"/>
      <c r="H95" s="387"/>
      <c r="I95" s="447"/>
    </row>
    <row r="96" spans="1:9" s="400" customFormat="1">
      <c r="A96" s="419"/>
      <c r="B96" s="392"/>
      <c r="C96" s="391"/>
      <c r="D96" s="389"/>
      <c r="E96" s="390"/>
      <c r="F96" s="389"/>
      <c r="G96" s="388"/>
      <c r="H96" s="387"/>
      <c r="I96" s="447"/>
    </row>
    <row r="97" spans="1:9" s="403" customFormat="1">
      <c r="A97" s="419" t="s">
        <v>488</v>
      </c>
      <c r="B97" s="392" t="s">
        <v>486</v>
      </c>
      <c r="C97" s="416"/>
      <c r="D97" s="418"/>
      <c r="E97" s="417"/>
      <c r="F97" s="416"/>
      <c r="G97" s="388"/>
      <c r="H97" s="387"/>
      <c r="I97" s="446"/>
    </row>
    <row r="98" spans="1:9" s="403" customFormat="1">
      <c r="A98" s="399"/>
      <c r="B98" s="392"/>
      <c r="C98" s="416"/>
      <c r="D98" s="418"/>
      <c r="E98" s="417"/>
      <c r="F98" s="416"/>
      <c r="G98" s="396"/>
      <c r="H98" s="395"/>
      <c r="I98" s="408"/>
    </row>
    <row r="99" spans="1:9" s="403" customFormat="1" ht="66">
      <c r="A99" s="399">
        <v>1</v>
      </c>
      <c r="B99" s="415" t="s">
        <v>485</v>
      </c>
      <c r="C99" s="397"/>
      <c r="D99" s="390"/>
      <c r="E99" s="390"/>
      <c r="F99" s="390"/>
      <c r="G99" s="396"/>
      <c r="H99" s="395"/>
      <c r="I99" s="408"/>
    </row>
    <row r="100" spans="1:9" s="403" customFormat="1">
      <c r="A100" s="445"/>
      <c r="B100" s="442" t="s">
        <v>484</v>
      </c>
      <c r="C100" s="444" t="s">
        <v>262</v>
      </c>
      <c r="D100" s="443">
        <v>150</v>
      </c>
      <c r="E100" s="443"/>
      <c r="F100" s="443">
        <f>D100*E100</f>
        <v>0</v>
      </c>
      <c r="G100" s="396"/>
      <c r="H100" s="395"/>
      <c r="I100" s="408"/>
    </row>
    <row r="101" spans="1:9" s="403" customFormat="1">
      <c r="A101" s="445"/>
      <c r="B101" s="442" t="s">
        <v>483</v>
      </c>
      <c r="C101" s="444" t="s">
        <v>262</v>
      </c>
      <c r="D101" s="443">
        <v>10</v>
      </c>
      <c r="E101" s="443"/>
      <c r="F101" s="443">
        <f>D101*E101</f>
        <v>0</v>
      </c>
      <c r="G101" s="396"/>
      <c r="H101" s="395"/>
      <c r="I101" s="408"/>
    </row>
    <row r="102" spans="1:9" s="403" customFormat="1" ht="18.75" customHeight="1">
      <c r="A102" s="445"/>
      <c r="B102" s="442" t="s">
        <v>482</v>
      </c>
      <c r="C102" s="444" t="s">
        <v>262</v>
      </c>
      <c r="D102" s="443">
        <v>20</v>
      </c>
      <c r="E102" s="443"/>
      <c r="F102" s="443">
        <f>D102*E102</f>
        <v>0</v>
      </c>
      <c r="G102" s="396"/>
      <c r="H102" s="395"/>
      <c r="I102" s="408"/>
    </row>
    <row r="103" spans="1:9" s="403" customFormat="1">
      <c r="A103" s="445"/>
      <c r="B103" s="442"/>
      <c r="C103" s="444"/>
      <c r="D103" s="443"/>
      <c r="E103" s="443"/>
      <c r="F103" s="443"/>
      <c r="G103" s="396"/>
      <c r="H103" s="395"/>
      <c r="I103" s="408"/>
    </row>
    <row r="104" spans="1:9" s="403" customFormat="1" ht="49.5">
      <c r="A104" s="445">
        <v>2</v>
      </c>
      <c r="B104" s="415" t="s">
        <v>481</v>
      </c>
      <c r="C104" s="444"/>
      <c r="D104" s="443"/>
      <c r="E104" s="443"/>
      <c r="F104" s="443"/>
      <c r="G104" s="396"/>
      <c r="H104" s="395"/>
      <c r="I104" s="408"/>
    </row>
    <row r="105" spans="1:9" s="403" customFormat="1">
      <c r="A105" s="445"/>
      <c r="B105" s="415" t="s">
        <v>480</v>
      </c>
      <c r="C105" s="444" t="s">
        <v>13</v>
      </c>
      <c r="D105" s="443">
        <v>5</v>
      </c>
      <c r="E105" s="443"/>
      <c r="F105" s="443">
        <f>D105*E105</f>
        <v>0</v>
      </c>
      <c r="G105" s="396"/>
      <c r="H105" s="395"/>
      <c r="I105" s="408"/>
    </row>
    <row r="106" spans="1:9" s="403" customFormat="1">
      <c r="A106" s="445"/>
      <c r="B106" s="415" t="s">
        <v>479</v>
      </c>
      <c r="C106" s="444" t="s">
        <v>13</v>
      </c>
      <c r="D106" s="443">
        <v>5</v>
      </c>
      <c r="E106" s="443"/>
      <c r="F106" s="443">
        <f>D106*E106</f>
        <v>0</v>
      </c>
      <c r="G106" s="396"/>
      <c r="H106" s="395"/>
      <c r="I106" s="408"/>
    </row>
    <row r="107" spans="1:9" s="403" customFormat="1">
      <c r="A107" s="445"/>
      <c r="B107" s="415" t="s">
        <v>478</v>
      </c>
      <c r="C107" s="444" t="s">
        <v>13</v>
      </c>
      <c r="D107" s="443">
        <v>24</v>
      </c>
      <c r="E107" s="443"/>
      <c r="F107" s="443">
        <f>D107*E107</f>
        <v>0</v>
      </c>
      <c r="G107" s="396"/>
      <c r="H107" s="395"/>
      <c r="I107" s="408"/>
    </row>
    <row r="108" spans="1:9" s="403" customFormat="1">
      <c r="A108" s="445"/>
      <c r="B108" s="415" t="s">
        <v>477</v>
      </c>
      <c r="C108" s="444" t="s">
        <v>13</v>
      </c>
      <c r="D108" s="443">
        <v>1</v>
      </c>
      <c r="E108" s="443"/>
      <c r="F108" s="443">
        <f>D108*E108</f>
        <v>0</v>
      </c>
      <c r="G108" s="396"/>
      <c r="H108" s="395"/>
      <c r="I108" s="408"/>
    </row>
    <row r="109" spans="1:9" s="403" customFormat="1">
      <c r="A109" s="445"/>
      <c r="B109" s="415" t="s">
        <v>476</v>
      </c>
      <c r="C109" s="444" t="s">
        <v>13</v>
      </c>
      <c r="D109" s="443">
        <v>1</v>
      </c>
      <c r="E109" s="443"/>
      <c r="F109" s="443">
        <f>D109*E109</f>
        <v>0</v>
      </c>
      <c r="G109" s="396"/>
      <c r="H109" s="395"/>
      <c r="I109" s="408"/>
    </row>
    <row r="110" spans="1:9" s="403" customFormat="1">
      <c r="A110" s="445"/>
      <c r="B110" s="415"/>
      <c r="C110" s="444"/>
      <c r="D110" s="443"/>
      <c r="E110" s="443"/>
      <c r="F110" s="443"/>
      <c r="G110" s="396"/>
      <c r="H110" s="395"/>
      <c r="I110" s="408"/>
    </row>
    <row r="111" spans="1:9" s="403" customFormat="1">
      <c r="A111" s="445"/>
      <c r="B111" s="415" t="s">
        <v>475</v>
      </c>
      <c r="C111" s="444" t="s">
        <v>13</v>
      </c>
      <c r="D111" s="443">
        <v>2</v>
      </c>
      <c r="E111" s="443"/>
      <c r="F111" s="443">
        <f>D111*E111</f>
        <v>0</v>
      </c>
      <c r="G111" s="396"/>
      <c r="H111" s="395"/>
      <c r="I111" s="408"/>
    </row>
    <row r="112" spans="1:9" s="403" customFormat="1">
      <c r="A112" s="445"/>
      <c r="B112" s="415" t="s">
        <v>474</v>
      </c>
      <c r="C112" s="444" t="s">
        <v>13</v>
      </c>
      <c r="D112" s="443">
        <v>3</v>
      </c>
      <c r="E112" s="443"/>
      <c r="F112" s="443">
        <f>D112*E112</f>
        <v>0</v>
      </c>
      <c r="G112" s="396"/>
      <c r="H112" s="395"/>
      <c r="I112" s="408"/>
    </row>
    <row r="113" spans="1:9" s="403" customFormat="1">
      <c r="A113" s="445"/>
      <c r="B113" s="415"/>
      <c r="C113" s="444"/>
      <c r="D113" s="443"/>
      <c r="E113" s="443"/>
      <c r="F113" s="443"/>
      <c r="G113" s="396"/>
      <c r="H113" s="395"/>
      <c r="I113" s="408"/>
    </row>
    <row r="114" spans="1:9" s="403" customFormat="1">
      <c r="A114" s="445"/>
      <c r="B114" s="415"/>
      <c r="C114" s="444"/>
      <c r="D114" s="443"/>
      <c r="E114" s="443"/>
      <c r="F114" s="443"/>
      <c r="G114" s="396"/>
      <c r="H114" s="395"/>
      <c r="I114" s="408"/>
    </row>
    <row r="115" spans="1:9" s="403" customFormat="1">
      <c r="A115" s="445"/>
      <c r="B115" s="415" t="s">
        <v>473</v>
      </c>
      <c r="C115" s="444" t="s">
        <v>13</v>
      </c>
      <c r="D115" s="443">
        <v>15</v>
      </c>
      <c r="E115" s="443"/>
      <c r="F115" s="443">
        <f>D115*E115</f>
        <v>0</v>
      </c>
      <c r="G115" s="396"/>
      <c r="H115" s="395"/>
      <c r="I115" s="408"/>
    </row>
    <row r="116" spans="1:9" s="403" customFormat="1">
      <c r="A116" s="445"/>
      <c r="B116" s="415" t="s">
        <v>472</v>
      </c>
      <c r="C116" s="444" t="s">
        <v>13</v>
      </c>
      <c r="D116" s="443">
        <v>8</v>
      </c>
      <c r="E116" s="443"/>
      <c r="F116" s="443">
        <f>D116*E116</f>
        <v>0</v>
      </c>
      <c r="G116" s="396"/>
      <c r="H116" s="395"/>
      <c r="I116" s="408"/>
    </row>
    <row r="117" spans="1:9" s="403" customFormat="1">
      <c r="A117" s="445"/>
      <c r="B117" s="415" t="s">
        <v>471</v>
      </c>
      <c r="C117" s="444" t="s">
        <v>13</v>
      </c>
      <c r="D117" s="443">
        <v>15</v>
      </c>
      <c r="E117" s="443"/>
      <c r="F117" s="443">
        <f>D117*E117</f>
        <v>0</v>
      </c>
      <c r="G117" s="396"/>
      <c r="H117" s="395"/>
      <c r="I117" s="408"/>
    </row>
    <row r="118" spans="1:9" s="403" customFormat="1">
      <c r="A118" s="445"/>
      <c r="B118" s="415" t="s">
        <v>470</v>
      </c>
      <c r="C118" s="444" t="s">
        <v>13</v>
      </c>
      <c r="D118" s="443">
        <v>3</v>
      </c>
      <c r="E118" s="443"/>
      <c r="F118" s="443">
        <f>D118*E118</f>
        <v>0</v>
      </c>
      <c r="G118" s="396"/>
      <c r="H118" s="395"/>
      <c r="I118" s="408"/>
    </row>
    <row r="119" spans="1:9" s="403" customFormat="1">
      <c r="A119" s="445"/>
      <c r="B119" s="415"/>
      <c r="C119" s="444"/>
      <c r="D119" s="443"/>
      <c r="E119" s="443"/>
      <c r="F119" s="443"/>
      <c r="G119" s="396"/>
      <c r="H119" s="395"/>
      <c r="I119" s="408"/>
    </row>
    <row r="120" spans="1:9" s="403" customFormat="1">
      <c r="A120" s="445"/>
      <c r="B120" s="415"/>
      <c r="C120" s="444"/>
      <c r="D120" s="443"/>
      <c r="E120" s="443"/>
      <c r="F120" s="443"/>
      <c r="G120" s="396"/>
      <c r="H120" s="395"/>
      <c r="I120" s="408"/>
    </row>
    <row r="121" spans="1:9" s="403" customFormat="1">
      <c r="A121" s="399"/>
      <c r="B121" s="415"/>
      <c r="C121" s="397"/>
      <c r="D121" s="390"/>
      <c r="E121" s="390"/>
      <c r="F121" s="390"/>
      <c r="G121" s="396"/>
      <c r="H121" s="395"/>
      <c r="I121" s="408"/>
    </row>
    <row r="122" spans="1:9" s="403" customFormat="1">
      <c r="A122" s="399"/>
      <c r="B122" s="415" t="s">
        <v>469</v>
      </c>
      <c r="C122" s="397" t="s">
        <v>13</v>
      </c>
      <c r="D122" s="390">
        <v>3</v>
      </c>
      <c r="E122" s="390"/>
      <c r="F122" s="390">
        <f>D122*E122</f>
        <v>0</v>
      </c>
      <c r="G122" s="396"/>
      <c r="H122" s="395"/>
      <c r="I122" s="408"/>
    </row>
    <row r="123" spans="1:9" s="403" customFormat="1">
      <c r="A123" s="399"/>
      <c r="B123" s="434"/>
      <c r="C123" s="397"/>
      <c r="D123" s="390"/>
      <c r="E123" s="390"/>
      <c r="F123" s="390"/>
      <c r="G123" s="396"/>
      <c r="H123" s="395"/>
      <c r="I123" s="408"/>
    </row>
    <row r="124" spans="1:9" s="403" customFormat="1" ht="49.5">
      <c r="A124" s="399">
        <v>3</v>
      </c>
      <c r="B124" s="415" t="s">
        <v>468</v>
      </c>
      <c r="C124" s="397"/>
      <c r="D124" s="390"/>
      <c r="E124" s="390"/>
      <c r="F124" s="390"/>
      <c r="G124" s="396"/>
      <c r="H124" s="395"/>
      <c r="I124" s="408"/>
    </row>
    <row r="125" spans="1:9" s="403" customFormat="1">
      <c r="A125" s="399"/>
      <c r="B125" s="442" t="s">
        <v>467</v>
      </c>
      <c r="C125" s="397" t="s">
        <v>13</v>
      </c>
      <c r="D125" s="390">
        <v>1</v>
      </c>
      <c r="E125" s="390"/>
      <c r="F125" s="390">
        <f>D125*E125</f>
        <v>0</v>
      </c>
      <c r="G125" s="396"/>
      <c r="H125" s="395"/>
      <c r="I125" s="408"/>
    </row>
    <row r="126" spans="1:9" s="403" customFormat="1">
      <c r="A126" s="399"/>
      <c r="B126" s="442" t="s">
        <v>466</v>
      </c>
      <c r="C126" s="397" t="s">
        <v>13</v>
      </c>
      <c r="D126" s="390">
        <v>1</v>
      </c>
      <c r="E126" s="390"/>
      <c r="F126" s="390">
        <f>D126*E126</f>
        <v>0</v>
      </c>
      <c r="G126" s="396"/>
      <c r="H126" s="395"/>
      <c r="I126" s="408"/>
    </row>
    <row r="127" spans="1:9" s="403" customFormat="1">
      <c r="A127" s="399"/>
      <c r="B127" s="442" t="s">
        <v>465</v>
      </c>
      <c r="C127" s="397" t="s">
        <v>13</v>
      </c>
      <c r="D127" s="390">
        <v>2</v>
      </c>
      <c r="E127" s="390"/>
      <c r="F127" s="390">
        <f>D127*E127</f>
        <v>0</v>
      </c>
      <c r="G127" s="396"/>
      <c r="H127" s="395"/>
      <c r="I127" s="408"/>
    </row>
    <row r="128" spans="1:9" s="403" customFormat="1">
      <c r="A128" s="399"/>
      <c r="B128" s="442" t="s">
        <v>464</v>
      </c>
      <c r="C128" s="397" t="s">
        <v>13</v>
      </c>
      <c r="D128" s="390">
        <v>2</v>
      </c>
      <c r="E128" s="390"/>
      <c r="F128" s="390">
        <f>D128*E128</f>
        <v>0</v>
      </c>
      <c r="G128" s="396"/>
      <c r="H128" s="395"/>
      <c r="I128" s="408"/>
    </row>
    <row r="129" spans="1:9" s="403" customFormat="1">
      <c r="A129" s="399"/>
      <c r="B129" s="442"/>
      <c r="C129" s="397"/>
      <c r="D129" s="390"/>
      <c r="E129" s="390"/>
      <c r="F129" s="390"/>
      <c r="G129" s="396"/>
      <c r="H129" s="395"/>
      <c r="I129" s="408"/>
    </row>
    <row r="130" spans="1:9" s="403" customFormat="1">
      <c r="A130" s="399"/>
      <c r="B130" s="442" t="s">
        <v>463</v>
      </c>
      <c r="C130" s="397" t="s">
        <v>13</v>
      </c>
      <c r="D130" s="390">
        <v>1</v>
      </c>
      <c r="E130" s="390"/>
      <c r="F130" s="390">
        <f>D130*E130</f>
        <v>0</v>
      </c>
      <c r="G130" s="396"/>
      <c r="H130" s="395"/>
      <c r="I130" s="408"/>
    </row>
    <row r="131" spans="1:9" s="403" customFormat="1">
      <c r="A131" s="399"/>
      <c r="B131" s="442" t="s">
        <v>462</v>
      </c>
      <c r="C131" s="397" t="s">
        <v>13</v>
      </c>
      <c r="D131" s="390">
        <v>2</v>
      </c>
      <c r="E131" s="390"/>
      <c r="F131" s="390">
        <f>D131*E131</f>
        <v>0</v>
      </c>
      <c r="G131" s="396"/>
      <c r="H131" s="395"/>
      <c r="I131" s="408"/>
    </row>
    <row r="132" spans="1:9" s="403" customFormat="1">
      <c r="A132" s="399"/>
      <c r="B132" s="442"/>
      <c r="C132" s="397"/>
      <c r="D132" s="390"/>
      <c r="E132" s="390"/>
      <c r="F132" s="390"/>
      <c r="G132" s="396"/>
      <c r="H132" s="395"/>
      <c r="I132" s="408"/>
    </row>
    <row r="133" spans="1:9" s="403" customFormat="1" ht="99">
      <c r="A133" s="399">
        <v>4</v>
      </c>
      <c r="B133" s="415" t="s">
        <v>461</v>
      </c>
      <c r="C133" s="397"/>
      <c r="D133" s="390"/>
      <c r="E133" s="390"/>
      <c r="F133" s="390"/>
      <c r="G133" s="396"/>
      <c r="H133" s="395"/>
      <c r="I133" s="408"/>
    </row>
    <row r="134" spans="1:9" s="403" customFormat="1">
      <c r="A134" s="399"/>
      <c r="B134" s="442" t="s">
        <v>459</v>
      </c>
      <c r="C134" s="402" t="s">
        <v>13</v>
      </c>
      <c r="D134" s="390">
        <v>1</v>
      </c>
      <c r="E134" s="390"/>
      <c r="F134" s="390">
        <f>D134*E134</f>
        <v>0</v>
      </c>
      <c r="G134" s="396"/>
      <c r="H134" s="395"/>
      <c r="I134" s="408"/>
    </row>
    <row r="135" spans="1:9" s="403" customFormat="1">
      <c r="A135" s="399"/>
      <c r="B135" s="442"/>
      <c r="C135" s="402"/>
      <c r="D135" s="390"/>
      <c r="E135" s="390"/>
      <c r="F135" s="390"/>
      <c r="G135" s="396"/>
      <c r="H135" s="395"/>
      <c r="I135" s="408"/>
    </row>
    <row r="136" spans="1:9" s="403" customFormat="1" ht="33">
      <c r="A136" s="399">
        <v>5</v>
      </c>
      <c r="B136" s="415" t="s">
        <v>460</v>
      </c>
      <c r="C136" s="402"/>
      <c r="D136" s="390"/>
      <c r="E136" s="390"/>
      <c r="F136" s="390"/>
      <c r="G136" s="396"/>
      <c r="H136" s="395"/>
      <c r="I136" s="408"/>
    </row>
    <row r="137" spans="1:9" s="403" customFormat="1">
      <c r="A137" s="399"/>
      <c r="B137" s="442" t="s">
        <v>459</v>
      </c>
      <c r="C137" s="402" t="s">
        <v>13</v>
      </c>
      <c r="D137" s="390">
        <v>1</v>
      </c>
      <c r="E137" s="390"/>
      <c r="F137" s="390">
        <f>D137*E137</f>
        <v>0</v>
      </c>
      <c r="G137" s="396"/>
      <c r="H137" s="395"/>
      <c r="I137" s="408"/>
    </row>
    <row r="138" spans="1:9" s="403" customFormat="1">
      <c r="A138" s="399"/>
      <c r="B138" s="442"/>
      <c r="C138" s="402"/>
      <c r="D138" s="390"/>
      <c r="E138" s="390"/>
      <c r="F138" s="390"/>
      <c r="G138" s="396"/>
      <c r="H138" s="395"/>
      <c r="I138" s="408"/>
    </row>
    <row r="139" spans="1:9" s="403" customFormat="1">
      <c r="A139" s="399"/>
      <c r="B139" s="415"/>
      <c r="D139" s="390"/>
      <c r="E139" s="390"/>
      <c r="F139" s="390"/>
      <c r="G139" s="396"/>
      <c r="H139" s="395"/>
      <c r="I139" s="408"/>
    </row>
    <row r="140" spans="1:9" s="403" customFormat="1" ht="51.75" customHeight="1">
      <c r="A140" s="399">
        <v>6</v>
      </c>
      <c r="B140" s="415" t="s">
        <v>458</v>
      </c>
      <c r="C140" s="402"/>
      <c r="D140" s="390"/>
      <c r="E140" s="390"/>
      <c r="F140" s="390"/>
      <c r="G140" s="396"/>
      <c r="H140" s="395"/>
      <c r="I140" s="408"/>
    </row>
    <row r="141" spans="1:9" s="403" customFormat="1">
      <c r="A141" s="399"/>
      <c r="B141" s="415"/>
      <c r="C141" s="402" t="s">
        <v>13</v>
      </c>
      <c r="D141" s="390">
        <v>2</v>
      </c>
      <c r="E141" s="390"/>
      <c r="F141" s="390">
        <f>D141*E141</f>
        <v>0</v>
      </c>
      <c r="G141" s="396"/>
      <c r="H141" s="395"/>
      <c r="I141" s="408"/>
    </row>
    <row r="142" spans="1:9" s="437" customFormat="1" ht="15.75">
      <c r="A142" s="440"/>
      <c r="B142" s="435"/>
      <c r="D142" s="441"/>
      <c r="E142" s="441"/>
      <c r="F142" s="441"/>
      <c r="G142" s="439"/>
      <c r="H142" s="438"/>
      <c r="I142" s="408"/>
    </row>
    <row r="143" spans="1:9" s="437" customFormat="1" ht="115.5">
      <c r="A143" s="399">
        <v>7</v>
      </c>
      <c r="B143" s="415" t="s">
        <v>457</v>
      </c>
      <c r="D143" s="441"/>
      <c r="E143" s="441"/>
      <c r="F143" s="441"/>
      <c r="G143" s="439"/>
      <c r="H143" s="438"/>
      <c r="I143" s="408"/>
    </row>
    <row r="144" spans="1:9" s="437" customFormat="1">
      <c r="A144" s="399"/>
      <c r="B144" s="415" t="s">
        <v>456</v>
      </c>
      <c r="C144" s="402" t="s">
        <v>13</v>
      </c>
      <c r="D144" s="390">
        <v>3</v>
      </c>
      <c r="E144" s="390"/>
      <c r="F144" s="390">
        <f>D144*E144</f>
        <v>0</v>
      </c>
      <c r="G144" s="439"/>
      <c r="H144" s="438"/>
      <c r="I144" s="408"/>
    </row>
    <row r="145" spans="1:9" s="437" customFormat="1">
      <c r="A145" s="440"/>
      <c r="B145" s="435"/>
      <c r="C145" s="402"/>
      <c r="D145" s="390"/>
      <c r="E145" s="390"/>
      <c r="F145" s="390"/>
      <c r="G145" s="439"/>
      <c r="H145" s="438"/>
      <c r="I145" s="408"/>
    </row>
    <row r="146" spans="1:9" s="437" customFormat="1" ht="66">
      <c r="A146" s="399">
        <v>8</v>
      </c>
      <c r="B146" s="415" t="s">
        <v>455</v>
      </c>
      <c r="C146" s="402"/>
      <c r="D146" s="390"/>
      <c r="E146" s="390"/>
      <c r="F146" s="390"/>
      <c r="G146" s="439"/>
      <c r="H146" s="438"/>
      <c r="I146" s="408"/>
    </row>
    <row r="147" spans="1:9" s="437" customFormat="1">
      <c r="A147" s="440"/>
      <c r="B147" s="435"/>
      <c r="C147" s="402" t="s">
        <v>13</v>
      </c>
      <c r="D147" s="390">
        <v>3</v>
      </c>
      <c r="E147" s="390"/>
      <c r="F147" s="390">
        <f>D147*E147</f>
        <v>0</v>
      </c>
      <c r="G147" s="439"/>
      <c r="H147" s="438"/>
      <c r="I147" s="408"/>
    </row>
    <row r="148" spans="1:9" s="403" customFormat="1">
      <c r="A148" s="399"/>
      <c r="B148" s="415"/>
      <c r="C148" s="402"/>
      <c r="D148" s="390"/>
      <c r="E148" s="390"/>
      <c r="F148" s="390"/>
      <c r="G148" s="396"/>
      <c r="H148" s="395"/>
      <c r="I148" s="408"/>
    </row>
    <row r="149" spans="1:9" s="403" customFormat="1" ht="115.5">
      <c r="A149" s="399">
        <v>9</v>
      </c>
      <c r="B149" s="415" t="s">
        <v>454</v>
      </c>
      <c r="D149" s="404"/>
      <c r="G149" s="396"/>
      <c r="H149" s="395"/>
      <c r="I149" s="408"/>
    </row>
    <row r="150" spans="1:9" s="403" customFormat="1">
      <c r="A150" s="399"/>
      <c r="B150" s="415" t="s">
        <v>453</v>
      </c>
      <c r="C150" s="402" t="s">
        <v>13</v>
      </c>
      <c r="D150" s="390">
        <v>3</v>
      </c>
      <c r="E150" s="390"/>
      <c r="F150" s="390">
        <f>D150*E150</f>
        <v>0</v>
      </c>
      <c r="G150" s="396"/>
      <c r="H150" s="395"/>
      <c r="I150" s="408"/>
    </row>
    <row r="151" spans="1:9" s="403" customFormat="1">
      <c r="A151" s="399"/>
      <c r="B151" s="415"/>
      <c r="C151" s="402"/>
      <c r="D151" s="390"/>
      <c r="E151" s="390"/>
      <c r="F151" s="390"/>
      <c r="G151" s="396"/>
      <c r="H151" s="395"/>
      <c r="I151" s="408"/>
    </row>
    <row r="152" spans="1:9" s="403" customFormat="1" ht="49.5">
      <c r="A152" s="399">
        <v>10</v>
      </c>
      <c r="B152" s="415" t="s">
        <v>452</v>
      </c>
      <c r="C152" s="402"/>
      <c r="D152" s="390"/>
      <c r="E152" s="390"/>
      <c r="F152" s="390"/>
      <c r="G152" s="396"/>
      <c r="H152" s="395"/>
      <c r="I152" s="408"/>
    </row>
    <row r="153" spans="1:9" s="403" customFormat="1">
      <c r="A153" s="399"/>
      <c r="B153" s="436" t="s">
        <v>451</v>
      </c>
      <c r="C153" s="397" t="s">
        <v>262</v>
      </c>
      <c r="D153" s="390">
        <f>D31</f>
        <v>150</v>
      </c>
      <c r="E153" s="390"/>
      <c r="F153" s="390">
        <f>D153*E153</f>
        <v>0</v>
      </c>
      <c r="G153" s="396"/>
      <c r="H153" s="395"/>
      <c r="I153" s="408"/>
    </row>
    <row r="154" spans="1:9" s="403" customFormat="1">
      <c r="A154" s="399"/>
      <c r="B154" s="436" t="s">
        <v>450</v>
      </c>
      <c r="C154" s="397" t="s">
        <v>262</v>
      </c>
      <c r="D154" s="390">
        <f>D32</f>
        <v>40</v>
      </c>
      <c r="E154" s="390"/>
      <c r="F154" s="390">
        <f>D154*E154</f>
        <v>0</v>
      </c>
      <c r="G154" s="396"/>
      <c r="H154" s="395"/>
      <c r="I154" s="408"/>
    </row>
    <row r="155" spans="1:9" s="403" customFormat="1">
      <c r="A155" s="399"/>
      <c r="B155" s="436"/>
      <c r="C155" s="397"/>
      <c r="D155" s="390"/>
      <c r="E155" s="390"/>
      <c r="F155" s="390"/>
      <c r="G155" s="396"/>
      <c r="H155" s="395"/>
      <c r="I155" s="408"/>
    </row>
    <row r="156" spans="1:9" s="403" customFormat="1" ht="66">
      <c r="A156" s="399">
        <v>11</v>
      </c>
      <c r="B156" s="415" t="s">
        <v>449</v>
      </c>
      <c r="C156" s="397"/>
      <c r="D156" s="390"/>
      <c r="E156" s="390"/>
      <c r="F156" s="390"/>
      <c r="G156" s="396"/>
      <c r="H156" s="395"/>
      <c r="I156" s="408"/>
    </row>
    <row r="157" spans="1:9" s="403" customFormat="1">
      <c r="A157" s="399"/>
      <c r="B157" s="435"/>
      <c r="C157" s="397" t="s">
        <v>262</v>
      </c>
      <c r="D157" s="390">
        <f>D31</f>
        <v>150</v>
      </c>
      <c r="E157" s="390"/>
      <c r="F157" s="390">
        <f>D157*E157</f>
        <v>0</v>
      </c>
      <c r="G157" s="396"/>
      <c r="H157" s="395"/>
      <c r="I157" s="408"/>
    </row>
    <row r="158" spans="1:9" s="403" customFormat="1">
      <c r="A158" s="399"/>
      <c r="B158" s="415"/>
      <c r="C158" s="402"/>
      <c r="D158" s="390"/>
      <c r="E158" s="390"/>
      <c r="F158" s="390"/>
      <c r="G158" s="396"/>
      <c r="H158" s="395"/>
      <c r="I158" s="408"/>
    </row>
    <row r="159" spans="1:9" s="403" customFormat="1">
      <c r="A159" s="399"/>
      <c r="B159" s="434"/>
      <c r="C159" s="402"/>
      <c r="D159" s="390"/>
      <c r="E159" s="390"/>
      <c r="F159" s="390"/>
      <c r="G159" s="396"/>
      <c r="H159" s="395"/>
      <c r="I159" s="408"/>
    </row>
    <row r="160" spans="1:9" s="403" customFormat="1">
      <c r="A160" s="399">
        <v>14</v>
      </c>
      <c r="B160" s="415" t="s">
        <v>448</v>
      </c>
      <c r="C160" s="402"/>
      <c r="D160" s="390"/>
      <c r="E160" s="390"/>
      <c r="F160" s="390"/>
      <c r="G160" s="396"/>
      <c r="H160" s="395"/>
      <c r="I160" s="408"/>
    </row>
    <row r="161" spans="1:10" s="403" customFormat="1">
      <c r="A161" s="399"/>
      <c r="B161" s="415"/>
      <c r="C161" s="402" t="s">
        <v>436</v>
      </c>
      <c r="D161" s="390">
        <v>15</v>
      </c>
      <c r="E161" s="390">
        <v>45</v>
      </c>
      <c r="F161" s="390">
        <f>D161*E161</f>
        <v>675</v>
      </c>
      <c r="G161" s="396"/>
      <c r="H161" s="395"/>
      <c r="I161" s="408"/>
    </row>
    <row r="162" spans="1:10" s="403" customFormat="1">
      <c r="A162" s="399"/>
      <c r="B162" s="415"/>
      <c r="C162" s="402"/>
      <c r="D162" s="390"/>
      <c r="E162" s="390"/>
      <c r="F162" s="390"/>
      <c r="G162" s="396"/>
      <c r="H162" s="395"/>
      <c r="I162" s="408"/>
    </row>
    <row r="163" spans="1:10" s="400" customFormat="1">
      <c r="A163" s="399">
        <v>15</v>
      </c>
      <c r="B163" s="415" t="s">
        <v>447</v>
      </c>
      <c r="C163" s="402" t="s">
        <v>446</v>
      </c>
      <c r="D163" s="390">
        <v>1</v>
      </c>
      <c r="E163" s="390"/>
      <c r="F163" s="390"/>
      <c r="G163" s="396"/>
      <c r="H163" s="395"/>
      <c r="I163" s="408"/>
      <c r="J163" s="433"/>
    </row>
    <row r="164" spans="1:10" s="400" customFormat="1">
      <c r="A164" s="399"/>
      <c r="B164" s="403"/>
      <c r="C164" s="402"/>
      <c r="D164" s="390"/>
      <c r="E164" s="390"/>
      <c r="F164" s="390"/>
      <c r="G164" s="396"/>
      <c r="H164" s="395"/>
      <c r="I164" s="408"/>
    </row>
    <row r="165" spans="1:10" s="400" customFormat="1">
      <c r="A165" s="393" t="s">
        <v>487</v>
      </c>
      <c r="B165" s="392" t="s">
        <v>445</v>
      </c>
      <c r="C165" s="391"/>
      <c r="D165" s="389"/>
      <c r="E165" s="390"/>
      <c r="F165" s="389">
        <f>SUM(F99:F164)</f>
        <v>675</v>
      </c>
      <c r="G165" s="388"/>
      <c r="H165" s="387"/>
      <c r="I165" s="432"/>
    </row>
    <row r="166" spans="1:10" s="431" customFormat="1">
      <c r="A166" s="419"/>
      <c r="B166" s="392"/>
      <c r="C166" s="391"/>
      <c r="D166" s="389"/>
      <c r="E166" s="390"/>
      <c r="F166" s="389"/>
      <c r="G166" s="388"/>
      <c r="H166" s="387"/>
      <c r="I166" s="408"/>
    </row>
    <row r="167" spans="1:10" s="431" customFormat="1">
      <c r="A167" s="419"/>
      <c r="B167" s="392"/>
      <c r="C167" s="391"/>
      <c r="D167" s="389"/>
      <c r="E167" s="390"/>
      <c r="F167" s="389"/>
      <c r="G167" s="388"/>
      <c r="H167" s="387"/>
      <c r="I167" s="408"/>
    </row>
    <row r="168" spans="1:10" s="403" customFormat="1" ht="17.25">
      <c r="A168" s="430" t="s">
        <v>444</v>
      </c>
      <c r="B168" s="429" t="s">
        <v>443</v>
      </c>
      <c r="C168" s="428"/>
      <c r="D168" s="427"/>
      <c r="E168" s="427"/>
      <c r="F168" s="426">
        <f>F165+F93+F47</f>
        <v>675</v>
      </c>
      <c r="G168" s="425"/>
      <c r="H168" s="424"/>
      <c r="I168" s="408"/>
    </row>
    <row r="169" spans="1:10" s="423" customFormat="1">
      <c r="A169" s="399"/>
      <c r="B169" s="399"/>
      <c r="C169" s="399"/>
      <c r="D169" s="404"/>
      <c r="E169" s="399"/>
      <c r="F169" s="399"/>
      <c r="G169" s="425"/>
      <c r="H169" s="424"/>
      <c r="I169" s="408"/>
    </row>
    <row r="170" spans="1:10" s="403" customFormat="1">
      <c r="A170" s="399"/>
      <c r="B170" s="392"/>
      <c r="C170" s="397"/>
      <c r="D170" s="390"/>
      <c r="E170" s="390"/>
      <c r="F170" s="389"/>
      <c r="G170" s="396"/>
      <c r="H170" s="395"/>
      <c r="I170" s="408"/>
    </row>
    <row r="171" spans="1:10" s="403" customFormat="1" ht="17.25">
      <c r="A171" s="422" t="s">
        <v>431</v>
      </c>
      <c r="B171" s="384" t="s">
        <v>442</v>
      </c>
      <c r="C171" s="383"/>
      <c r="D171" s="382"/>
      <c r="E171" s="382"/>
      <c r="F171" s="381"/>
      <c r="G171" s="421"/>
      <c r="H171" s="420"/>
      <c r="I171" s="408"/>
    </row>
    <row r="172" spans="1:10" s="413" customFormat="1">
      <c r="A172" s="399"/>
      <c r="B172" s="392"/>
      <c r="C172" s="397"/>
      <c r="D172" s="390"/>
      <c r="E172" s="390"/>
      <c r="F172" s="389"/>
      <c r="G172" s="396"/>
      <c r="H172" s="395"/>
      <c r="I172" s="408"/>
    </row>
    <row r="173" spans="1:10" s="413" customFormat="1">
      <c r="A173" s="419" t="s">
        <v>441</v>
      </c>
      <c r="B173" s="392" t="s">
        <v>440</v>
      </c>
      <c r="C173" s="416"/>
      <c r="D173" s="418"/>
      <c r="E173" s="417"/>
      <c r="F173" s="416"/>
      <c r="G173" s="396"/>
      <c r="H173" s="395"/>
      <c r="I173" s="408"/>
    </row>
    <row r="174" spans="1:10" s="413" customFormat="1">
      <c r="A174" s="399"/>
      <c r="B174" s="412"/>
      <c r="C174" s="397"/>
      <c r="D174" s="390"/>
      <c r="E174" s="390"/>
      <c r="F174" s="390"/>
      <c r="G174" s="411"/>
      <c r="H174" s="410"/>
      <c r="I174" s="408"/>
    </row>
    <row r="175" spans="1:10" s="413" customFormat="1" ht="115.5">
      <c r="A175" s="399">
        <v>1</v>
      </c>
      <c r="B175" s="415" t="s">
        <v>439</v>
      </c>
      <c r="C175" s="397"/>
      <c r="D175" s="390"/>
      <c r="E175" s="390"/>
      <c r="F175" s="390"/>
      <c r="G175" s="411"/>
      <c r="H175" s="410"/>
      <c r="I175" s="408"/>
    </row>
    <row r="176" spans="1:10" s="413" customFormat="1">
      <c r="A176" s="399"/>
      <c r="B176" s="412"/>
      <c r="C176" s="397" t="s">
        <v>13</v>
      </c>
      <c r="D176" s="390">
        <v>5</v>
      </c>
      <c r="E176" s="390"/>
      <c r="F176" s="390">
        <f>D176*E176</f>
        <v>0</v>
      </c>
      <c r="G176" s="411"/>
      <c r="H176" s="410"/>
      <c r="I176" s="408"/>
    </row>
    <row r="177" spans="1:9" s="413" customFormat="1">
      <c r="A177" s="399"/>
      <c r="B177" s="412"/>
      <c r="C177" s="397"/>
      <c r="D177" s="390"/>
      <c r="E177" s="390"/>
      <c r="F177" s="390"/>
      <c r="G177" s="411"/>
      <c r="H177" s="410"/>
      <c r="I177" s="408"/>
    </row>
    <row r="178" spans="1:9" s="413" customFormat="1" ht="82.5">
      <c r="A178" s="399">
        <v>2</v>
      </c>
      <c r="B178" s="415" t="s">
        <v>438</v>
      </c>
      <c r="C178" s="397"/>
      <c r="D178" s="390"/>
      <c r="E178" s="390"/>
      <c r="F178" s="390"/>
      <c r="G178" s="411"/>
      <c r="H178" s="410"/>
      <c r="I178" s="408"/>
    </row>
    <row r="179" spans="1:9" s="413" customFormat="1" ht="18">
      <c r="A179" s="399"/>
      <c r="B179" s="412"/>
      <c r="C179" s="397" t="s">
        <v>434</v>
      </c>
      <c r="D179" s="390">
        <v>30</v>
      </c>
      <c r="E179" s="390"/>
      <c r="F179" s="390">
        <f>D179*E179</f>
        <v>0</v>
      </c>
      <c r="G179" s="411"/>
      <c r="H179" s="410"/>
      <c r="I179" s="408"/>
    </row>
    <row r="180" spans="1:9" s="413" customFormat="1">
      <c r="A180" s="399"/>
      <c r="B180" s="412"/>
      <c r="C180" s="402"/>
      <c r="D180" s="406"/>
      <c r="E180" s="414"/>
      <c r="F180" s="406"/>
      <c r="G180" s="411"/>
      <c r="H180" s="410"/>
      <c r="I180" s="408"/>
    </row>
    <row r="181" spans="1:9" s="413" customFormat="1" ht="49.5">
      <c r="A181" s="399">
        <v>4</v>
      </c>
      <c r="B181" s="415" t="s">
        <v>437</v>
      </c>
      <c r="C181" s="402"/>
      <c r="D181" s="406"/>
      <c r="E181" s="414"/>
      <c r="F181" s="406"/>
      <c r="G181" s="411"/>
      <c r="H181" s="410"/>
      <c r="I181" s="408"/>
    </row>
    <row r="182" spans="1:9" s="413" customFormat="1">
      <c r="A182" s="399"/>
      <c r="B182" s="412"/>
      <c r="C182" s="402" t="s">
        <v>436</v>
      </c>
      <c r="D182" s="406">
        <v>10</v>
      </c>
      <c r="E182" s="414"/>
      <c r="F182" s="406">
        <f>E182*D182</f>
        <v>0</v>
      </c>
      <c r="G182" s="411"/>
      <c r="H182" s="410"/>
      <c r="I182" s="408"/>
    </row>
    <row r="183" spans="1:9" s="403" customFormat="1">
      <c r="A183" s="399"/>
      <c r="B183" s="412"/>
      <c r="C183" s="397"/>
      <c r="D183" s="406"/>
      <c r="E183" s="406"/>
      <c r="F183" s="406"/>
      <c r="G183" s="411"/>
      <c r="H183" s="410"/>
      <c r="I183" s="408"/>
    </row>
    <row r="184" spans="1:9" s="403" customFormat="1">
      <c r="A184" s="399"/>
      <c r="B184" s="398"/>
      <c r="C184" s="397"/>
      <c r="D184" s="390"/>
      <c r="E184" s="390"/>
      <c r="F184" s="390"/>
      <c r="G184" s="405"/>
      <c r="H184" s="409"/>
      <c r="I184" s="408"/>
    </row>
    <row r="185" spans="1:9" s="407" customFormat="1" ht="34.5">
      <c r="A185" s="399">
        <v>7</v>
      </c>
      <c r="B185" s="403" t="s">
        <v>435</v>
      </c>
      <c r="C185" s="403"/>
      <c r="D185" s="404"/>
      <c r="E185" s="403"/>
      <c r="F185" s="403"/>
      <c r="G185" s="405"/>
      <c r="H185" s="395"/>
      <c r="I185" s="394"/>
    </row>
    <row r="186" spans="1:9" s="403" customFormat="1" ht="18">
      <c r="A186" s="399"/>
      <c r="C186" s="397" t="s">
        <v>434</v>
      </c>
      <c r="D186" s="390">
        <v>300</v>
      </c>
      <c r="E186" s="390"/>
      <c r="F186" s="406">
        <f>D186*E186</f>
        <v>0</v>
      </c>
      <c r="G186" s="405"/>
      <c r="H186" s="395"/>
      <c r="I186" s="401"/>
    </row>
    <row r="187" spans="1:9" s="403" customFormat="1">
      <c r="A187" s="399"/>
      <c r="C187" s="402"/>
      <c r="D187" s="390"/>
      <c r="E187" s="390"/>
      <c r="F187" s="390"/>
      <c r="G187" s="396"/>
      <c r="H187" s="395"/>
      <c r="I187" s="401"/>
    </row>
    <row r="188" spans="1:9">
      <c r="A188" s="393" t="s">
        <v>433</v>
      </c>
      <c r="B188" s="392" t="s">
        <v>432</v>
      </c>
      <c r="C188" s="391"/>
      <c r="D188" s="389"/>
      <c r="E188" s="390"/>
      <c r="F188" s="389">
        <f>SUM(F176:F187)</f>
        <v>0</v>
      </c>
      <c r="G188" s="388"/>
      <c r="H188" s="387"/>
      <c r="I188" s="386"/>
    </row>
    <row r="191" spans="1:9" ht="17.25">
      <c r="A191" s="385" t="s">
        <v>431</v>
      </c>
      <c r="B191" s="384" t="s">
        <v>430</v>
      </c>
      <c r="C191" s="383"/>
      <c r="D191" s="382"/>
      <c r="E191" s="382"/>
      <c r="F191" s="381">
        <f>F188</f>
        <v>0</v>
      </c>
    </row>
  </sheetData>
  <mergeCells count="1">
    <mergeCell ref="B9:F9"/>
  </mergeCells>
  <pageMargins left="0.70866141732283472" right="0.70866141732283472" top="0.94488188976377963" bottom="0.94488188976377963" header="0.31496062992125984" footer="0.31496062992125984"/>
  <pageSetup paperSize="9" fitToHeight="0" orientation="portrait" r:id="rId1"/>
  <headerFooter>
    <oddHeader>&amp;L&amp;"Century Gothic,Navadno"&amp;G&amp;R&amp;"Century Gothic,Navadno"Popis del</oddHeader>
    <oddFooter>&amp;C&amp;12OBNOVA VODOVODNEGA SISTEMA V NASELJU LOG&amp;R&amp;P</oddFooter>
  </headerFooter>
  <rowBreaks count="7" manualBreakCount="7">
    <brk id="25" max="5" man="1"/>
    <brk id="49" max="5" man="1"/>
    <brk id="96" max="5" man="1"/>
    <brk id="132" max="5" man="1"/>
    <brk id="155" max="5" man="1"/>
    <brk id="170" max="5" man="1"/>
    <brk id="184"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08"/>
  <sheetViews>
    <sheetView topLeftCell="A144" zoomScaleNormal="100" zoomScaleSheetLayoutView="70" workbookViewId="0">
      <selection activeCell="F171" sqref="F171"/>
    </sheetView>
  </sheetViews>
  <sheetFormatPr defaultColWidth="9.75" defaultRowHeight="12.75"/>
  <cols>
    <col min="1" max="1" width="7.625" style="512" customWidth="1"/>
    <col min="2" max="2" width="31.75" style="542" customWidth="1"/>
    <col min="3" max="3" width="7.625" style="542" customWidth="1"/>
    <col min="4" max="4" width="9.5" style="543" customWidth="1"/>
    <col min="5" max="5" width="1.875" style="544" customWidth="1"/>
    <col min="6" max="6" width="13.125" style="507" customWidth="1"/>
    <col min="7" max="7" width="1.875" style="508" customWidth="1"/>
    <col min="8" max="8" width="13.75" style="509" customWidth="1"/>
    <col min="9" max="9" width="4.125" style="518" customWidth="1"/>
    <col min="10" max="10" width="16.625" style="518" customWidth="1"/>
    <col min="11" max="11" width="9.75" style="518" customWidth="1"/>
    <col min="12" max="12" width="28.75" style="518" customWidth="1"/>
    <col min="13" max="13" width="32.375" style="518" customWidth="1"/>
    <col min="14" max="14" width="32.125" style="518" customWidth="1"/>
    <col min="15" max="15" width="9.75" style="518" customWidth="1"/>
    <col min="16" max="16" width="46.5" style="518" customWidth="1"/>
    <col min="17" max="17" width="9.75" style="518" customWidth="1"/>
    <col min="18" max="18" width="12.625" style="547" customWidth="1"/>
    <col min="19" max="256" width="9.75" style="518"/>
    <col min="257" max="257" width="7.625" style="518" customWidth="1"/>
    <col min="258" max="258" width="31.75" style="518" customWidth="1"/>
    <col min="259" max="259" width="7.625" style="518" customWidth="1"/>
    <col min="260" max="260" width="9.5" style="518" customWidth="1"/>
    <col min="261" max="261" width="1.875" style="518" customWidth="1"/>
    <col min="262" max="262" width="13.125" style="518" customWidth="1"/>
    <col min="263" max="263" width="1.875" style="518" customWidth="1"/>
    <col min="264" max="264" width="13.75" style="518" customWidth="1"/>
    <col min="265" max="265" width="4.125" style="518" customWidth="1"/>
    <col min="266" max="266" width="16.625" style="518" customWidth="1"/>
    <col min="267" max="267" width="9.75" style="518" customWidth="1"/>
    <col min="268" max="268" width="28.75" style="518" customWidth="1"/>
    <col min="269" max="269" width="32.375" style="518" customWidth="1"/>
    <col min="270" max="270" width="32.125" style="518" customWidth="1"/>
    <col min="271" max="271" width="9.75" style="518" customWidth="1"/>
    <col min="272" max="272" width="46.5" style="518" customWidth="1"/>
    <col min="273" max="273" width="9.75" style="518" customWidth="1"/>
    <col min="274" max="274" width="12.625" style="518" customWidth="1"/>
    <col min="275" max="512" width="9.75" style="518"/>
    <col min="513" max="513" width="7.625" style="518" customWidth="1"/>
    <col min="514" max="514" width="31.75" style="518" customWidth="1"/>
    <col min="515" max="515" width="7.625" style="518" customWidth="1"/>
    <col min="516" max="516" width="9.5" style="518" customWidth="1"/>
    <col min="517" max="517" width="1.875" style="518" customWidth="1"/>
    <col min="518" max="518" width="13.125" style="518" customWidth="1"/>
    <col min="519" max="519" width="1.875" style="518" customWidth="1"/>
    <col min="520" max="520" width="13.75" style="518" customWidth="1"/>
    <col min="521" max="521" width="4.125" style="518" customWidth="1"/>
    <col min="522" max="522" width="16.625" style="518" customWidth="1"/>
    <col min="523" max="523" width="9.75" style="518" customWidth="1"/>
    <col min="524" max="524" width="28.75" style="518" customWidth="1"/>
    <col min="525" max="525" width="32.375" style="518" customWidth="1"/>
    <col min="526" max="526" width="32.125" style="518" customWidth="1"/>
    <col min="527" max="527" width="9.75" style="518" customWidth="1"/>
    <col min="528" max="528" width="46.5" style="518" customWidth="1"/>
    <col min="529" max="529" width="9.75" style="518" customWidth="1"/>
    <col min="530" max="530" width="12.625" style="518" customWidth="1"/>
    <col min="531" max="768" width="9.75" style="518"/>
    <col min="769" max="769" width="7.625" style="518" customWidth="1"/>
    <col min="770" max="770" width="31.75" style="518" customWidth="1"/>
    <col min="771" max="771" width="7.625" style="518" customWidth="1"/>
    <col min="772" max="772" width="9.5" style="518" customWidth="1"/>
    <col min="773" max="773" width="1.875" style="518" customWidth="1"/>
    <col min="774" max="774" width="13.125" style="518" customWidth="1"/>
    <col min="775" max="775" width="1.875" style="518" customWidth="1"/>
    <col min="776" max="776" width="13.75" style="518" customWidth="1"/>
    <col min="777" max="777" width="4.125" style="518" customWidth="1"/>
    <col min="778" max="778" width="16.625" style="518" customWidth="1"/>
    <col min="779" max="779" width="9.75" style="518" customWidth="1"/>
    <col min="780" max="780" width="28.75" style="518" customWidth="1"/>
    <col min="781" max="781" width="32.375" style="518" customWidth="1"/>
    <col min="782" max="782" width="32.125" style="518" customWidth="1"/>
    <col min="783" max="783" width="9.75" style="518" customWidth="1"/>
    <col min="784" max="784" width="46.5" style="518" customWidth="1"/>
    <col min="785" max="785" width="9.75" style="518" customWidth="1"/>
    <col min="786" max="786" width="12.625" style="518" customWidth="1"/>
    <col min="787" max="1024" width="9.75" style="518"/>
    <col min="1025" max="1025" width="7.625" style="518" customWidth="1"/>
    <col min="1026" max="1026" width="31.75" style="518" customWidth="1"/>
    <col min="1027" max="1027" width="7.625" style="518" customWidth="1"/>
    <col min="1028" max="1028" width="9.5" style="518" customWidth="1"/>
    <col min="1029" max="1029" width="1.875" style="518" customWidth="1"/>
    <col min="1030" max="1030" width="13.125" style="518" customWidth="1"/>
    <col min="1031" max="1031" width="1.875" style="518" customWidth="1"/>
    <col min="1032" max="1032" width="13.75" style="518" customWidth="1"/>
    <col min="1033" max="1033" width="4.125" style="518" customWidth="1"/>
    <col min="1034" max="1034" width="16.625" style="518" customWidth="1"/>
    <col min="1035" max="1035" width="9.75" style="518" customWidth="1"/>
    <col min="1036" max="1036" width="28.75" style="518" customWidth="1"/>
    <col min="1037" max="1037" width="32.375" style="518" customWidth="1"/>
    <col min="1038" max="1038" width="32.125" style="518" customWidth="1"/>
    <col min="1039" max="1039" width="9.75" style="518" customWidth="1"/>
    <col min="1040" max="1040" width="46.5" style="518" customWidth="1"/>
    <col min="1041" max="1041" width="9.75" style="518" customWidth="1"/>
    <col min="1042" max="1042" width="12.625" style="518" customWidth="1"/>
    <col min="1043" max="1280" width="9.75" style="518"/>
    <col min="1281" max="1281" width="7.625" style="518" customWidth="1"/>
    <col min="1282" max="1282" width="31.75" style="518" customWidth="1"/>
    <col min="1283" max="1283" width="7.625" style="518" customWidth="1"/>
    <col min="1284" max="1284" width="9.5" style="518" customWidth="1"/>
    <col min="1285" max="1285" width="1.875" style="518" customWidth="1"/>
    <col min="1286" max="1286" width="13.125" style="518" customWidth="1"/>
    <col min="1287" max="1287" width="1.875" style="518" customWidth="1"/>
    <col min="1288" max="1288" width="13.75" style="518" customWidth="1"/>
    <col min="1289" max="1289" width="4.125" style="518" customWidth="1"/>
    <col min="1290" max="1290" width="16.625" style="518" customWidth="1"/>
    <col min="1291" max="1291" width="9.75" style="518" customWidth="1"/>
    <col min="1292" max="1292" width="28.75" style="518" customWidth="1"/>
    <col min="1293" max="1293" width="32.375" style="518" customWidth="1"/>
    <col min="1294" max="1294" width="32.125" style="518" customWidth="1"/>
    <col min="1295" max="1295" width="9.75" style="518" customWidth="1"/>
    <col min="1296" max="1296" width="46.5" style="518" customWidth="1"/>
    <col min="1297" max="1297" width="9.75" style="518" customWidth="1"/>
    <col min="1298" max="1298" width="12.625" style="518" customWidth="1"/>
    <col min="1299" max="1536" width="9.75" style="518"/>
    <col min="1537" max="1537" width="7.625" style="518" customWidth="1"/>
    <col min="1538" max="1538" width="31.75" style="518" customWidth="1"/>
    <col min="1539" max="1539" width="7.625" style="518" customWidth="1"/>
    <col min="1540" max="1540" width="9.5" style="518" customWidth="1"/>
    <col min="1541" max="1541" width="1.875" style="518" customWidth="1"/>
    <col min="1542" max="1542" width="13.125" style="518" customWidth="1"/>
    <col min="1543" max="1543" width="1.875" style="518" customWidth="1"/>
    <col min="1544" max="1544" width="13.75" style="518" customWidth="1"/>
    <col min="1545" max="1545" width="4.125" style="518" customWidth="1"/>
    <col min="1546" max="1546" width="16.625" style="518" customWidth="1"/>
    <col min="1547" max="1547" width="9.75" style="518" customWidth="1"/>
    <col min="1548" max="1548" width="28.75" style="518" customWidth="1"/>
    <col min="1549" max="1549" width="32.375" style="518" customWidth="1"/>
    <col min="1550" max="1550" width="32.125" style="518" customWidth="1"/>
    <col min="1551" max="1551" width="9.75" style="518" customWidth="1"/>
    <col min="1552" max="1552" width="46.5" style="518" customWidth="1"/>
    <col min="1553" max="1553" width="9.75" style="518" customWidth="1"/>
    <col min="1554" max="1554" width="12.625" style="518" customWidth="1"/>
    <col min="1555" max="1792" width="9.75" style="518"/>
    <col min="1793" max="1793" width="7.625" style="518" customWidth="1"/>
    <col min="1794" max="1794" width="31.75" style="518" customWidth="1"/>
    <col min="1795" max="1795" width="7.625" style="518" customWidth="1"/>
    <col min="1796" max="1796" width="9.5" style="518" customWidth="1"/>
    <col min="1797" max="1797" width="1.875" style="518" customWidth="1"/>
    <col min="1798" max="1798" width="13.125" style="518" customWidth="1"/>
    <col min="1799" max="1799" width="1.875" style="518" customWidth="1"/>
    <col min="1800" max="1800" width="13.75" style="518" customWidth="1"/>
    <col min="1801" max="1801" width="4.125" style="518" customWidth="1"/>
    <col min="1802" max="1802" width="16.625" style="518" customWidth="1"/>
    <col min="1803" max="1803" width="9.75" style="518" customWidth="1"/>
    <col min="1804" max="1804" width="28.75" style="518" customWidth="1"/>
    <col min="1805" max="1805" width="32.375" style="518" customWidth="1"/>
    <col min="1806" max="1806" width="32.125" style="518" customWidth="1"/>
    <col min="1807" max="1807" width="9.75" style="518" customWidth="1"/>
    <col min="1808" max="1808" width="46.5" style="518" customWidth="1"/>
    <col min="1809" max="1809" width="9.75" style="518" customWidth="1"/>
    <col min="1810" max="1810" width="12.625" style="518" customWidth="1"/>
    <col min="1811" max="2048" width="9.75" style="518"/>
    <col min="2049" max="2049" width="7.625" style="518" customWidth="1"/>
    <col min="2050" max="2050" width="31.75" style="518" customWidth="1"/>
    <col min="2051" max="2051" width="7.625" style="518" customWidth="1"/>
    <col min="2052" max="2052" width="9.5" style="518" customWidth="1"/>
    <col min="2053" max="2053" width="1.875" style="518" customWidth="1"/>
    <col min="2054" max="2054" width="13.125" style="518" customWidth="1"/>
    <col min="2055" max="2055" width="1.875" style="518" customWidth="1"/>
    <col min="2056" max="2056" width="13.75" style="518" customWidth="1"/>
    <col min="2057" max="2057" width="4.125" style="518" customWidth="1"/>
    <col min="2058" max="2058" width="16.625" style="518" customWidth="1"/>
    <col min="2059" max="2059" width="9.75" style="518" customWidth="1"/>
    <col min="2060" max="2060" width="28.75" style="518" customWidth="1"/>
    <col min="2061" max="2061" width="32.375" style="518" customWidth="1"/>
    <col min="2062" max="2062" width="32.125" style="518" customWidth="1"/>
    <col min="2063" max="2063" width="9.75" style="518" customWidth="1"/>
    <col min="2064" max="2064" width="46.5" style="518" customWidth="1"/>
    <col min="2065" max="2065" width="9.75" style="518" customWidth="1"/>
    <col min="2066" max="2066" width="12.625" style="518" customWidth="1"/>
    <col min="2067" max="2304" width="9.75" style="518"/>
    <col min="2305" max="2305" width="7.625" style="518" customWidth="1"/>
    <col min="2306" max="2306" width="31.75" style="518" customWidth="1"/>
    <col min="2307" max="2307" width="7.625" style="518" customWidth="1"/>
    <col min="2308" max="2308" width="9.5" style="518" customWidth="1"/>
    <col min="2309" max="2309" width="1.875" style="518" customWidth="1"/>
    <col min="2310" max="2310" width="13.125" style="518" customWidth="1"/>
    <col min="2311" max="2311" width="1.875" style="518" customWidth="1"/>
    <col min="2312" max="2312" width="13.75" style="518" customWidth="1"/>
    <col min="2313" max="2313" width="4.125" style="518" customWidth="1"/>
    <col min="2314" max="2314" width="16.625" style="518" customWidth="1"/>
    <col min="2315" max="2315" width="9.75" style="518" customWidth="1"/>
    <col min="2316" max="2316" width="28.75" style="518" customWidth="1"/>
    <col min="2317" max="2317" width="32.375" style="518" customWidth="1"/>
    <col min="2318" max="2318" width="32.125" style="518" customWidth="1"/>
    <col min="2319" max="2319" width="9.75" style="518" customWidth="1"/>
    <col min="2320" max="2320" width="46.5" style="518" customWidth="1"/>
    <col min="2321" max="2321" width="9.75" style="518" customWidth="1"/>
    <col min="2322" max="2322" width="12.625" style="518" customWidth="1"/>
    <col min="2323" max="2560" width="9.75" style="518"/>
    <col min="2561" max="2561" width="7.625" style="518" customWidth="1"/>
    <col min="2562" max="2562" width="31.75" style="518" customWidth="1"/>
    <col min="2563" max="2563" width="7.625" style="518" customWidth="1"/>
    <col min="2564" max="2564" width="9.5" style="518" customWidth="1"/>
    <col min="2565" max="2565" width="1.875" style="518" customWidth="1"/>
    <col min="2566" max="2566" width="13.125" style="518" customWidth="1"/>
    <col min="2567" max="2567" width="1.875" style="518" customWidth="1"/>
    <col min="2568" max="2568" width="13.75" style="518" customWidth="1"/>
    <col min="2569" max="2569" width="4.125" style="518" customWidth="1"/>
    <col min="2570" max="2570" width="16.625" style="518" customWidth="1"/>
    <col min="2571" max="2571" width="9.75" style="518" customWidth="1"/>
    <col min="2572" max="2572" width="28.75" style="518" customWidth="1"/>
    <col min="2573" max="2573" width="32.375" style="518" customWidth="1"/>
    <col min="2574" max="2574" width="32.125" style="518" customWidth="1"/>
    <col min="2575" max="2575" width="9.75" style="518" customWidth="1"/>
    <col min="2576" max="2576" width="46.5" style="518" customWidth="1"/>
    <col min="2577" max="2577" width="9.75" style="518" customWidth="1"/>
    <col min="2578" max="2578" width="12.625" style="518" customWidth="1"/>
    <col min="2579" max="2816" width="9.75" style="518"/>
    <col min="2817" max="2817" width="7.625" style="518" customWidth="1"/>
    <col min="2818" max="2818" width="31.75" style="518" customWidth="1"/>
    <col min="2819" max="2819" width="7.625" style="518" customWidth="1"/>
    <col min="2820" max="2820" width="9.5" style="518" customWidth="1"/>
    <col min="2821" max="2821" width="1.875" style="518" customWidth="1"/>
    <col min="2822" max="2822" width="13.125" style="518" customWidth="1"/>
    <col min="2823" max="2823" width="1.875" style="518" customWidth="1"/>
    <col min="2824" max="2824" width="13.75" style="518" customWidth="1"/>
    <col min="2825" max="2825" width="4.125" style="518" customWidth="1"/>
    <col min="2826" max="2826" width="16.625" style="518" customWidth="1"/>
    <col min="2827" max="2827" width="9.75" style="518" customWidth="1"/>
    <col min="2828" max="2828" width="28.75" style="518" customWidth="1"/>
    <col min="2829" max="2829" width="32.375" style="518" customWidth="1"/>
    <col min="2830" max="2830" width="32.125" style="518" customWidth="1"/>
    <col min="2831" max="2831" width="9.75" style="518" customWidth="1"/>
    <col min="2832" max="2832" width="46.5" style="518" customWidth="1"/>
    <col min="2833" max="2833" width="9.75" style="518" customWidth="1"/>
    <col min="2834" max="2834" width="12.625" style="518" customWidth="1"/>
    <col min="2835" max="3072" width="9.75" style="518"/>
    <col min="3073" max="3073" width="7.625" style="518" customWidth="1"/>
    <col min="3074" max="3074" width="31.75" style="518" customWidth="1"/>
    <col min="3075" max="3075" width="7.625" style="518" customWidth="1"/>
    <col min="3076" max="3076" width="9.5" style="518" customWidth="1"/>
    <col min="3077" max="3077" width="1.875" style="518" customWidth="1"/>
    <col min="3078" max="3078" width="13.125" style="518" customWidth="1"/>
    <col min="3079" max="3079" width="1.875" style="518" customWidth="1"/>
    <col min="3080" max="3080" width="13.75" style="518" customWidth="1"/>
    <col min="3081" max="3081" width="4.125" style="518" customWidth="1"/>
    <col min="3082" max="3082" width="16.625" style="518" customWidth="1"/>
    <col min="3083" max="3083" width="9.75" style="518" customWidth="1"/>
    <col min="3084" max="3084" width="28.75" style="518" customWidth="1"/>
    <col min="3085" max="3085" width="32.375" style="518" customWidth="1"/>
    <col min="3086" max="3086" width="32.125" style="518" customWidth="1"/>
    <col min="3087" max="3087" width="9.75" style="518" customWidth="1"/>
    <col min="3088" max="3088" width="46.5" style="518" customWidth="1"/>
    <col min="3089" max="3089" width="9.75" style="518" customWidth="1"/>
    <col min="3090" max="3090" width="12.625" style="518" customWidth="1"/>
    <col min="3091" max="3328" width="9.75" style="518"/>
    <col min="3329" max="3329" width="7.625" style="518" customWidth="1"/>
    <col min="3330" max="3330" width="31.75" style="518" customWidth="1"/>
    <col min="3331" max="3331" width="7.625" style="518" customWidth="1"/>
    <col min="3332" max="3332" width="9.5" style="518" customWidth="1"/>
    <col min="3333" max="3333" width="1.875" style="518" customWidth="1"/>
    <col min="3334" max="3334" width="13.125" style="518" customWidth="1"/>
    <col min="3335" max="3335" width="1.875" style="518" customWidth="1"/>
    <col min="3336" max="3336" width="13.75" style="518" customWidth="1"/>
    <col min="3337" max="3337" width="4.125" style="518" customWidth="1"/>
    <col min="3338" max="3338" width="16.625" style="518" customWidth="1"/>
    <col min="3339" max="3339" width="9.75" style="518" customWidth="1"/>
    <col min="3340" max="3340" width="28.75" style="518" customWidth="1"/>
    <col min="3341" max="3341" width="32.375" style="518" customWidth="1"/>
    <col min="3342" max="3342" width="32.125" style="518" customWidth="1"/>
    <col min="3343" max="3343" width="9.75" style="518" customWidth="1"/>
    <col min="3344" max="3344" width="46.5" style="518" customWidth="1"/>
    <col min="3345" max="3345" width="9.75" style="518" customWidth="1"/>
    <col min="3346" max="3346" width="12.625" style="518" customWidth="1"/>
    <col min="3347" max="3584" width="9.75" style="518"/>
    <col min="3585" max="3585" width="7.625" style="518" customWidth="1"/>
    <col min="3586" max="3586" width="31.75" style="518" customWidth="1"/>
    <col min="3587" max="3587" width="7.625" style="518" customWidth="1"/>
    <col min="3588" max="3588" width="9.5" style="518" customWidth="1"/>
    <col min="3589" max="3589" width="1.875" style="518" customWidth="1"/>
    <col min="3590" max="3590" width="13.125" style="518" customWidth="1"/>
    <col min="3591" max="3591" width="1.875" style="518" customWidth="1"/>
    <col min="3592" max="3592" width="13.75" style="518" customWidth="1"/>
    <col min="3593" max="3593" width="4.125" style="518" customWidth="1"/>
    <col min="3594" max="3594" width="16.625" style="518" customWidth="1"/>
    <col min="3595" max="3595" width="9.75" style="518" customWidth="1"/>
    <col min="3596" max="3596" width="28.75" style="518" customWidth="1"/>
    <col min="3597" max="3597" width="32.375" style="518" customWidth="1"/>
    <col min="3598" max="3598" width="32.125" style="518" customWidth="1"/>
    <col min="3599" max="3599" width="9.75" style="518" customWidth="1"/>
    <col min="3600" max="3600" width="46.5" style="518" customWidth="1"/>
    <col min="3601" max="3601" width="9.75" style="518" customWidth="1"/>
    <col min="3602" max="3602" width="12.625" style="518" customWidth="1"/>
    <col min="3603" max="3840" width="9.75" style="518"/>
    <col min="3841" max="3841" width="7.625" style="518" customWidth="1"/>
    <col min="3842" max="3842" width="31.75" style="518" customWidth="1"/>
    <col min="3843" max="3843" width="7.625" style="518" customWidth="1"/>
    <col min="3844" max="3844" width="9.5" style="518" customWidth="1"/>
    <col min="3845" max="3845" width="1.875" style="518" customWidth="1"/>
    <col min="3846" max="3846" width="13.125" style="518" customWidth="1"/>
    <col min="3847" max="3847" width="1.875" style="518" customWidth="1"/>
    <col min="3848" max="3848" width="13.75" style="518" customWidth="1"/>
    <col min="3849" max="3849" width="4.125" style="518" customWidth="1"/>
    <col min="3850" max="3850" width="16.625" style="518" customWidth="1"/>
    <col min="3851" max="3851" width="9.75" style="518" customWidth="1"/>
    <col min="3852" max="3852" width="28.75" style="518" customWidth="1"/>
    <col min="3853" max="3853" width="32.375" style="518" customWidth="1"/>
    <col min="3854" max="3854" width="32.125" style="518" customWidth="1"/>
    <col min="3855" max="3855" width="9.75" style="518" customWidth="1"/>
    <col min="3856" max="3856" width="46.5" style="518" customWidth="1"/>
    <col min="3857" max="3857" width="9.75" style="518" customWidth="1"/>
    <col min="3858" max="3858" width="12.625" style="518" customWidth="1"/>
    <col min="3859" max="4096" width="9.75" style="518"/>
    <col min="4097" max="4097" width="7.625" style="518" customWidth="1"/>
    <col min="4098" max="4098" width="31.75" style="518" customWidth="1"/>
    <col min="4099" max="4099" width="7.625" style="518" customWidth="1"/>
    <col min="4100" max="4100" width="9.5" style="518" customWidth="1"/>
    <col min="4101" max="4101" width="1.875" style="518" customWidth="1"/>
    <col min="4102" max="4102" width="13.125" style="518" customWidth="1"/>
    <col min="4103" max="4103" width="1.875" style="518" customWidth="1"/>
    <col min="4104" max="4104" width="13.75" style="518" customWidth="1"/>
    <col min="4105" max="4105" width="4.125" style="518" customWidth="1"/>
    <col min="4106" max="4106" width="16.625" style="518" customWidth="1"/>
    <col min="4107" max="4107" width="9.75" style="518" customWidth="1"/>
    <col min="4108" max="4108" width="28.75" style="518" customWidth="1"/>
    <col min="4109" max="4109" width="32.375" style="518" customWidth="1"/>
    <col min="4110" max="4110" width="32.125" style="518" customWidth="1"/>
    <col min="4111" max="4111" width="9.75" style="518" customWidth="1"/>
    <col min="4112" max="4112" width="46.5" style="518" customWidth="1"/>
    <col min="4113" max="4113" width="9.75" style="518" customWidth="1"/>
    <col min="4114" max="4114" width="12.625" style="518" customWidth="1"/>
    <col min="4115" max="4352" width="9.75" style="518"/>
    <col min="4353" max="4353" width="7.625" style="518" customWidth="1"/>
    <col min="4354" max="4354" width="31.75" style="518" customWidth="1"/>
    <col min="4355" max="4355" width="7.625" style="518" customWidth="1"/>
    <col min="4356" max="4356" width="9.5" style="518" customWidth="1"/>
    <col min="4357" max="4357" width="1.875" style="518" customWidth="1"/>
    <col min="4358" max="4358" width="13.125" style="518" customWidth="1"/>
    <col min="4359" max="4359" width="1.875" style="518" customWidth="1"/>
    <col min="4360" max="4360" width="13.75" style="518" customWidth="1"/>
    <col min="4361" max="4361" width="4.125" style="518" customWidth="1"/>
    <col min="4362" max="4362" width="16.625" style="518" customWidth="1"/>
    <col min="4363" max="4363" width="9.75" style="518" customWidth="1"/>
    <col min="4364" max="4364" width="28.75" style="518" customWidth="1"/>
    <col min="4365" max="4365" width="32.375" style="518" customWidth="1"/>
    <col min="4366" max="4366" width="32.125" style="518" customWidth="1"/>
    <col min="4367" max="4367" width="9.75" style="518" customWidth="1"/>
    <col min="4368" max="4368" width="46.5" style="518" customWidth="1"/>
    <col min="4369" max="4369" width="9.75" style="518" customWidth="1"/>
    <col min="4370" max="4370" width="12.625" style="518" customWidth="1"/>
    <col min="4371" max="4608" width="9.75" style="518"/>
    <col min="4609" max="4609" width="7.625" style="518" customWidth="1"/>
    <col min="4610" max="4610" width="31.75" style="518" customWidth="1"/>
    <col min="4611" max="4611" width="7.625" style="518" customWidth="1"/>
    <col min="4612" max="4612" width="9.5" style="518" customWidth="1"/>
    <col min="4613" max="4613" width="1.875" style="518" customWidth="1"/>
    <col min="4614" max="4614" width="13.125" style="518" customWidth="1"/>
    <col min="4615" max="4615" width="1.875" style="518" customWidth="1"/>
    <col min="4616" max="4616" width="13.75" style="518" customWidth="1"/>
    <col min="4617" max="4617" width="4.125" style="518" customWidth="1"/>
    <col min="4618" max="4618" width="16.625" style="518" customWidth="1"/>
    <col min="4619" max="4619" width="9.75" style="518" customWidth="1"/>
    <col min="4620" max="4620" width="28.75" style="518" customWidth="1"/>
    <col min="4621" max="4621" width="32.375" style="518" customWidth="1"/>
    <col min="4622" max="4622" width="32.125" style="518" customWidth="1"/>
    <col min="4623" max="4623" width="9.75" style="518" customWidth="1"/>
    <col min="4624" max="4624" width="46.5" style="518" customWidth="1"/>
    <col min="4625" max="4625" width="9.75" style="518" customWidth="1"/>
    <col min="4626" max="4626" width="12.625" style="518" customWidth="1"/>
    <col min="4627" max="4864" width="9.75" style="518"/>
    <col min="4865" max="4865" width="7.625" style="518" customWidth="1"/>
    <col min="4866" max="4866" width="31.75" style="518" customWidth="1"/>
    <col min="4867" max="4867" width="7.625" style="518" customWidth="1"/>
    <col min="4868" max="4868" width="9.5" style="518" customWidth="1"/>
    <col min="4869" max="4869" width="1.875" style="518" customWidth="1"/>
    <col min="4870" max="4870" width="13.125" style="518" customWidth="1"/>
    <col min="4871" max="4871" width="1.875" style="518" customWidth="1"/>
    <col min="4872" max="4872" width="13.75" style="518" customWidth="1"/>
    <col min="4873" max="4873" width="4.125" style="518" customWidth="1"/>
    <col min="4874" max="4874" width="16.625" style="518" customWidth="1"/>
    <col min="4875" max="4875" width="9.75" style="518" customWidth="1"/>
    <col min="4876" max="4876" width="28.75" style="518" customWidth="1"/>
    <col min="4877" max="4877" width="32.375" style="518" customWidth="1"/>
    <col min="4878" max="4878" width="32.125" style="518" customWidth="1"/>
    <col min="4879" max="4879" width="9.75" style="518" customWidth="1"/>
    <col min="4880" max="4880" width="46.5" style="518" customWidth="1"/>
    <col min="4881" max="4881" width="9.75" style="518" customWidth="1"/>
    <col min="4882" max="4882" width="12.625" style="518" customWidth="1"/>
    <col min="4883" max="5120" width="9.75" style="518"/>
    <col min="5121" max="5121" width="7.625" style="518" customWidth="1"/>
    <col min="5122" max="5122" width="31.75" style="518" customWidth="1"/>
    <col min="5123" max="5123" width="7.625" style="518" customWidth="1"/>
    <col min="5124" max="5124" width="9.5" style="518" customWidth="1"/>
    <col min="5125" max="5125" width="1.875" style="518" customWidth="1"/>
    <col min="5126" max="5126" width="13.125" style="518" customWidth="1"/>
    <col min="5127" max="5127" width="1.875" style="518" customWidth="1"/>
    <col min="5128" max="5128" width="13.75" style="518" customWidth="1"/>
    <col min="5129" max="5129" width="4.125" style="518" customWidth="1"/>
    <col min="5130" max="5130" width="16.625" style="518" customWidth="1"/>
    <col min="5131" max="5131" width="9.75" style="518" customWidth="1"/>
    <col min="5132" max="5132" width="28.75" style="518" customWidth="1"/>
    <col min="5133" max="5133" width="32.375" style="518" customWidth="1"/>
    <col min="5134" max="5134" width="32.125" style="518" customWidth="1"/>
    <col min="5135" max="5135" width="9.75" style="518" customWidth="1"/>
    <col min="5136" max="5136" width="46.5" style="518" customWidth="1"/>
    <col min="5137" max="5137" width="9.75" style="518" customWidth="1"/>
    <col min="5138" max="5138" width="12.625" style="518" customWidth="1"/>
    <col min="5139" max="5376" width="9.75" style="518"/>
    <col min="5377" max="5377" width="7.625" style="518" customWidth="1"/>
    <col min="5378" max="5378" width="31.75" style="518" customWidth="1"/>
    <col min="5379" max="5379" width="7.625" style="518" customWidth="1"/>
    <col min="5380" max="5380" width="9.5" style="518" customWidth="1"/>
    <col min="5381" max="5381" width="1.875" style="518" customWidth="1"/>
    <col min="5382" max="5382" width="13.125" style="518" customWidth="1"/>
    <col min="5383" max="5383" width="1.875" style="518" customWidth="1"/>
    <col min="5384" max="5384" width="13.75" style="518" customWidth="1"/>
    <col min="5385" max="5385" width="4.125" style="518" customWidth="1"/>
    <col min="5386" max="5386" width="16.625" style="518" customWidth="1"/>
    <col min="5387" max="5387" width="9.75" style="518" customWidth="1"/>
    <col min="5388" max="5388" width="28.75" style="518" customWidth="1"/>
    <col min="5389" max="5389" width="32.375" style="518" customWidth="1"/>
    <col min="5390" max="5390" width="32.125" style="518" customWidth="1"/>
    <col min="5391" max="5391" width="9.75" style="518" customWidth="1"/>
    <col min="5392" max="5392" width="46.5" style="518" customWidth="1"/>
    <col min="5393" max="5393" width="9.75" style="518" customWidth="1"/>
    <col min="5394" max="5394" width="12.625" style="518" customWidth="1"/>
    <col min="5395" max="5632" width="9.75" style="518"/>
    <col min="5633" max="5633" width="7.625" style="518" customWidth="1"/>
    <col min="5634" max="5634" width="31.75" style="518" customWidth="1"/>
    <col min="5635" max="5635" width="7.625" style="518" customWidth="1"/>
    <col min="5636" max="5636" width="9.5" style="518" customWidth="1"/>
    <col min="5637" max="5637" width="1.875" style="518" customWidth="1"/>
    <col min="5638" max="5638" width="13.125" style="518" customWidth="1"/>
    <col min="5639" max="5639" width="1.875" style="518" customWidth="1"/>
    <col min="5640" max="5640" width="13.75" style="518" customWidth="1"/>
    <col min="5641" max="5641" width="4.125" style="518" customWidth="1"/>
    <col min="5642" max="5642" width="16.625" style="518" customWidth="1"/>
    <col min="5643" max="5643" width="9.75" style="518" customWidth="1"/>
    <col min="5644" max="5644" width="28.75" style="518" customWidth="1"/>
    <col min="5645" max="5645" width="32.375" style="518" customWidth="1"/>
    <col min="5646" max="5646" width="32.125" style="518" customWidth="1"/>
    <col min="5647" max="5647" width="9.75" style="518" customWidth="1"/>
    <col min="5648" max="5648" width="46.5" style="518" customWidth="1"/>
    <col min="5649" max="5649" width="9.75" style="518" customWidth="1"/>
    <col min="5650" max="5650" width="12.625" style="518" customWidth="1"/>
    <col min="5651" max="5888" width="9.75" style="518"/>
    <col min="5889" max="5889" width="7.625" style="518" customWidth="1"/>
    <col min="5890" max="5890" width="31.75" style="518" customWidth="1"/>
    <col min="5891" max="5891" width="7.625" style="518" customWidth="1"/>
    <col min="5892" max="5892" width="9.5" style="518" customWidth="1"/>
    <col min="5893" max="5893" width="1.875" style="518" customWidth="1"/>
    <col min="5894" max="5894" width="13.125" style="518" customWidth="1"/>
    <col min="5895" max="5895" width="1.875" style="518" customWidth="1"/>
    <col min="5896" max="5896" width="13.75" style="518" customWidth="1"/>
    <col min="5897" max="5897" width="4.125" style="518" customWidth="1"/>
    <col min="5898" max="5898" width="16.625" style="518" customWidth="1"/>
    <col min="5899" max="5899" width="9.75" style="518" customWidth="1"/>
    <col min="5900" max="5900" width="28.75" style="518" customWidth="1"/>
    <col min="5901" max="5901" width="32.375" style="518" customWidth="1"/>
    <col min="5902" max="5902" width="32.125" style="518" customWidth="1"/>
    <col min="5903" max="5903" width="9.75" style="518" customWidth="1"/>
    <col min="5904" max="5904" width="46.5" style="518" customWidth="1"/>
    <col min="5905" max="5905" width="9.75" style="518" customWidth="1"/>
    <col min="5906" max="5906" width="12.625" style="518" customWidth="1"/>
    <col min="5907" max="6144" width="9.75" style="518"/>
    <col min="6145" max="6145" width="7.625" style="518" customWidth="1"/>
    <col min="6146" max="6146" width="31.75" style="518" customWidth="1"/>
    <col min="6147" max="6147" width="7.625" style="518" customWidth="1"/>
    <col min="6148" max="6148" width="9.5" style="518" customWidth="1"/>
    <col min="6149" max="6149" width="1.875" style="518" customWidth="1"/>
    <col min="6150" max="6150" width="13.125" style="518" customWidth="1"/>
    <col min="6151" max="6151" width="1.875" style="518" customWidth="1"/>
    <col min="6152" max="6152" width="13.75" style="518" customWidth="1"/>
    <col min="6153" max="6153" width="4.125" style="518" customWidth="1"/>
    <col min="6154" max="6154" width="16.625" style="518" customWidth="1"/>
    <col min="6155" max="6155" width="9.75" style="518" customWidth="1"/>
    <col min="6156" max="6156" width="28.75" style="518" customWidth="1"/>
    <col min="6157" max="6157" width="32.375" style="518" customWidth="1"/>
    <col min="6158" max="6158" width="32.125" style="518" customWidth="1"/>
    <col min="6159" max="6159" width="9.75" style="518" customWidth="1"/>
    <col min="6160" max="6160" width="46.5" style="518" customWidth="1"/>
    <col min="6161" max="6161" width="9.75" style="518" customWidth="1"/>
    <col min="6162" max="6162" width="12.625" style="518" customWidth="1"/>
    <col min="6163" max="6400" width="9.75" style="518"/>
    <col min="6401" max="6401" width="7.625" style="518" customWidth="1"/>
    <col min="6402" max="6402" width="31.75" style="518" customWidth="1"/>
    <col min="6403" max="6403" width="7.625" style="518" customWidth="1"/>
    <col min="6404" max="6404" width="9.5" style="518" customWidth="1"/>
    <col min="6405" max="6405" width="1.875" style="518" customWidth="1"/>
    <col min="6406" max="6406" width="13.125" style="518" customWidth="1"/>
    <col min="6407" max="6407" width="1.875" style="518" customWidth="1"/>
    <col min="6408" max="6408" width="13.75" style="518" customWidth="1"/>
    <col min="6409" max="6409" width="4.125" style="518" customWidth="1"/>
    <col min="6410" max="6410" width="16.625" style="518" customWidth="1"/>
    <col min="6411" max="6411" width="9.75" style="518" customWidth="1"/>
    <col min="6412" max="6412" width="28.75" style="518" customWidth="1"/>
    <col min="6413" max="6413" width="32.375" style="518" customWidth="1"/>
    <col min="6414" max="6414" width="32.125" style="518" customWidth="1"/>
    <col min="6415" max="6415" width="9.75" style="518" customWidth="1"/>
    <col min="6416" max="6416" width="46.5" style="518" customWidth="1"/>
    <col min="6417" max="6417" width="9.75" style="518" customWidth="1"/>
    <col min="6418" max="6418" width="12.625" style="518" customWidth="1"/>
    <col min="6419" max="6656" width="9.75" style="518"/>
    <col min="6657" max="6657" width="7.625" style="518" customWidth="1"/>
    <col min="6658" max="6658" width="31.75" style="518" customWidth="1"/>
    <col min="6659" max="6659" width="7.625" style="518" customWidth="1"/>
    <col min="6660" max="6660" width="9.5" style="518" customWidth="1"/>
    <col min="6661" max="6661" width="1.875" style="518" customWidth="1"/>
    <col min="6662" max="6662" width="13.125" style="518" customWidth="1"/>
    <col min="6663" max="6663" width="1.875" style="518" customWidth="1"/>
    <col min="6664" max="6664" width="13.75" style="518" customWidth="1"/>
    <col min="6665" max="6665" width="4.125" style="518" customWidth="1"/>
    <col min="6666" max="6666" width="16.625" style="518" customWidth="1"/>
    <col min="6667" max="6667" width="9.75" style="518" customWidth="1"/>
    <col min="6668" max="6668" width="28.75" style="518" customWidth="1"/>
    <col min="6669" max="6669" width="32.375" style="518" customWidth="1"/>
    <col min="6670" max="6670" width="32.125" style="518" customWidth="1"/>
    <col min="6671" max="6671" width="9.75" style="518" customWidth="1"/>
    <col min="6672" max="6672" width="46.5" style="518" customWidth="1"/>
    <col min="6673" max="6673" width="9.75" style="518" customWidth="1"/>
    <col min="6674" max="6674" width="12.625" style="518" customWidth="1"/>
    <col min="6675" max="6912" width="9.75" style="518"/>
    <col min="6913" max="6913" width="7.625" style="518" customWidth="1"/>
    <col min="6914" max="6914" width="31.75" style="518" customWidth="1"/>
    <col min="6915" max="6915" width="7.625" style="518" customWidth="1"/>
    <col min="6916" max="6916" width="9.5" style="518" customWidth="1"/>
    <col min="6917" max="6917" width="1.875" style="518" customWidth="1"/>
    <col min="6918" max="6918" width="13.125" style="518" customWidth="1"/>
    <col min="6919" max="6919" width="1.875" style="518" customWidth="1"/>
    <col min="6920" max="6920" width="13.75" style="518" customWidth="1"/>
    <col min="6921" max="6921" width="4.125" style="518" customWidth="1"/>
    <col min="6922" max="6922" width="16.625" style="518" customWidth="1"/>
    <col min="6923" max="6923" width="9.75" style="518" customWidth="1"/>
    <col min="6924" max="6924" width="28.75" style="518" customWidth="1"/>
    <col min="6925" max="6925" width="32.375" style="518" customWidth="1"/>
    <col min="6926" max="6926" width="32.125" style="518" customWidth="1"/>
    <col min="6927" max="6927" width="9.75" style="518" customWidth="1"/>
    <col min="6928" max="6928" width="46.5" style="518" customWidth="1"/>
    <col min="6929" max="6929" width="9.75" style="518" customWidth="1"/>
    <col min="6930" max="6930" width="12.625" style="518" customWidth="1"/>
    <col min="6931" max="7168" width="9.75" style="518"/>
    <col min="7169" max="7169" width="7.625" style="518" customWidth="1"/>
    <col min="7170" max="7170" width="31.75" style="518" customWidth="1"/>
    <col min="7171" max="7171" width="7.625" style="518" customWidth="1"/>
    <col min="7172" max="7172" width="9.5" style="518" customWidth="1"/>
    <col min="7173" max="7173" width="1.875" style="518" customWidth="1"/>
    <col min="7174" max="7174" width="13.125" style="518" customWidth="1"/>
    <col min="7175" max="7175" width="1.875" style="518" customWidth="1"/>
    <col min="7176" max="7176" width="13.75" style="518" customWidth="1"/>
    <col min="7177" max="7177" width="4.125" style="518" customWidth="1"/>
    <col min="7178" max="7178" width="16.625" style="518" customWidth="1"/>
    <col min="7179" max="7179" width="9.75" style="518" customWidth="1"/>
    <col min="7180" max="7180" width="28.75" style="518" customWidth="1"/>
    <col min="7181" max="7181" width="32.375" style="518" customWidth="1"/>
    <col min="7182" max="7182" width="32.125" style="518" customWidth="1"/>
    <col min="7183" max="7183" width="9.75" style="518" customWidth="1"/>
    <col min="7184" max="7184" width="46.5" style="518" customWidth="1"/>
    <col min="7185" max="7185" width="9.75" style="518" customWidth="1"/>
    <col min="7186" max="7186" width="12.625" style="518" customWidth="1"/>
    <col min="7187" max="7424" width="9.75" style="518"/>
    <col min="7425" max="7425" width="7.625" style="518" customWidth="1"/>
    <col min="7426" max="7426" width="31.75" style="518" customWidth="1"/>
    <col min="7427" max="7427" width="7.625" style="518" customWidth="1"/>
    <col min="7428" max="7428" width="9.5" style="518" customWidth="1"/>
    <col min="7429" max="7429" width="1.875" style="518" customWidth="1"/>
    <col min="7430" max="7430" width="13.125" style="518" customWidth="1"/>
    <col min="7431" max="7431" width="1.875" style="518" customWidth="1"/>
    <col min="7432" max="7432" width="13.75" style="518" customWidth="1"/>
    <col min="7433" max="7433" width="4.125" style="518" customWidth="1"/>
    <col min="7434" max="7434" width="16.625" style="518" customWidth="1"/>
    <col min="7435" max="7435" width="9.75" style="518" customWidth="1"/>
    <col min="7436" max="7436" width="28.75" style="518" customWidth="1"/>
    <col min="7437" max="7437" width="32.375" style="518" customWidth="1"/>
    <col min="7438" max="7438" width="32.125" style="518" customWidth="1"/>
    <col min="7439" max="7439" width="9.75" style="518" customWidth="1"/>
    <col min="7440" max="7440" width="46.5" style="518" customWidth="1"/>
    <col min="7441" max="7441" width="9.75" style="518" customWidth="1"/>
    <col min="7442" max="7442" width="12.625" style="518" customWidth="1"/>
    <col min="7443" max="7680" width="9.75" style="518"/>
    <col min="7681" max="7681" width="7.625" style="518" customWidth="1"/>
    <col min="7682" max="7682" width="31.75" style="518" customWidth="1"/>
    <col min="7683" max="7683" width="7.625" style="518" customWidth="1"/>
    <col min="7684" max="7684" width="9.5" style="518" customWidth="1"/>
    <col min="7685" max="7685" width="1.875" style="518" customWidth="1"/>
    <col min="7686" max="7686" width="13.125" style="518" customWidth="1"/>
    <col min="7687" max="7687" width="1.875" style="518" customWidth="1"/>
    <col min="7688" max="7688" width="13.75" style="518" customWidth="1"/>
    <col min="7689" max="7689" width="4.125" style="518" customWidth="1"/>
    <col min="7690" max="7690" width="16.625" style="518" customWidth="1"/>
    <col min="7691" max="7691" width="9.75" style="518" customWidth="1"/>
    <col min="7692" max="7692" width="28.75" style="518" customWidth="1"/>
    <col min="7693" max="7693" width="32.375" style="518" customWidth="1"/>
    <col min="7694" max="7694" width="32.125" style="518" customWidth="1"/>
    <col min="7695" max="7695" width="9.75" style="518" customWidth="1"/>
    <col min="7696" max="7696" width="46.5" style="518" customWidth="1"/>
    <col min="7697" max="7697" width="9.75" style="518" customWidth="1"/>
    <col min="7698" max="7698" width="12.625" style="518" customWidth="1"/>
    <col min="7699" max="7936" width="9.75" style="518"/>
    <col min="7937" max="7937" width="7.625" style="518" customWidth="1"/>
    <col min="7938" max="7938" width="31.75" style="518" customWidth="1"/>
    <col min="7939" max="7939" width="7.625" style="518" customWidth="1"/>
    <col min="7940" max="7940" width="9.5" style="518" customWidth="1"/>
    <col min="7941" max="7941" width="1.875" style="518" customWidth="1"/>
    <col min="7942" max="7942" width="13.125" style="518" customWidth="1"/>
    <col min="7943" max="7943" width="1.875" style="518" customWidth="1"/>
    <col min="7944" max="7944" width="13.75" style="518" customWidth="1"/>
    <col min="7945" max="7945" width="4.125" style="518" customWidth="1"/>
    <col min="7946" max="7946" width="16.625" style="518" customWidth="1"/>
    <col min="7947" max="7947" width="9.75" style="518" customWidth="1"/>
    <col min="7948" max="7948" width="28.75" style="518" customWidth="1"/>
    <col min="7949" max="7949" width="32.375" style="518" customWidth="1"/>
    <col min="7950" max="7950" width="32.125" style="518" customWidth="1"/>
    <col min="7951" max="7951" width="9.75" style="518" customWidth="1"/>
    <col min="7952" max="7952" width="46.5" style="518" customWidth="1"/>
    <col min="7953" max="7953" width="9.75" style="518" customWidth="1"/>
    <col min="7954" max="7954" width="12.625" style="518" customWidth="1"/>
    <col min="7955" max="8192" width="9.75" style="518"/>
    <col min="8193" max="8193" width="7.625" style="518" customWidth="1"/>
    <col min="8194" max="8194" width="31.75" style="518" customWidth="1"/>
    <col min="8195" max="8195" width="7.625" style="518" customWidth="1"/>
    <col min="8196" max="8196" width="9.5" style="518" customWidth="1"/>
    <col min="8197" max="8197" width="1.875" style="518" customWidth="1"/>
    <col min="8198" max="8198" width="13.125" style="518" customWidth="1"/>
    <col min="8199" max="8199" width="1.875" style="518" customWidth="1"/>
    <col min="8200" max="8200" width="13.75" style="518" customWidth="1"/>
    <col min="8201" max="8201" width="4.125" style="518" customWidth="1"/>
    <col min="8202" max="8202" width="16.625" style="518" customWidth="1"/>
    <col min="8203" max="8203" width="9.75" style="518" customWidth="1"/>
    <col min="8204" max="8204" width="28.75" style="518" customWidth="1"/>
    <col min="8205" max="8205" width="32.375" style="518" customWidth="1"/>
    <col min="8206" max="8206" width="32.125" style="518" customWidth="1"/>
    <col min="8207" max="8207" width="9.75" style="518" customWidth="1"/>
    <col min="8208" max="8208" width="46.5" style="518" customWidth="1"/>
    <col min="8209" max="8209" width="9.75" style="518" customWidth="1"/>
    <col min="8210" max="8210" width="12.625" style="518" customWidth="1"/>
    <col min="8211" max="8448" width="9.75" style="518"/>
    <col min="8449" max="8449" width="7.625" style="518" customWidth="1"/>
    <col min="8450" max="8450" width="31.75" style="518" customWidth="1"/>
    <col min="8451" max="8451" width="7.625" style="518" customWidth="1"/>
    <col min="8452" max="8452" width="9.5" style="518" customWidth="1"/>
    <col min="8453" max="8453" width="1.875" style="518" customWidth="1"/>
    <col min="8454" max="8454" width="13.125" style="518" customWidth="1"/>
    <col min="8455" max="8455" width="1.875" style="518" customWidth="1"/>
    <col min="8456" max="8456" width="13.75" style="518" customWidth="1"/>
    <col min="8457" max="8457" width="4.125" style="518" customWidth="1"/>
    <col min="8458" max="8458" width="16.625" style="518" customWidth="1"/>
    <col min="8459" max="8459" width="9.75" style="518" customWidth="1"/>
    <col min="8460" max="8460" width="28.75" style="518" customWidth="1"/>
    <col min="8461" max="8461" width="32.375" style="518" customWidth="1"/>
    <col min="8462" max="8462" width="32.125" style="518" customWidth="1"/>
    <col min="8463" max="8463" width="9.75" style="518" customWidth="1"/>
    <col min="8464" max="8464" width="46.5" style="518" customWidth="1"/>
    <col min="8465" max="8465" width="9.75" style="518" customWidth="1"/>
    <col min="8466" max="8466" width="12.625" style="518" customWidth="1"/>
    <col min="8467" max="8704" width="9.75" style="518"/>
    <col min="8705" max="8705" width="7.625" style="518" customWidth="1"/>
    <col min="8706" max="8706" width="31.75" style="518" customWidth="1"/>
    <col min="8707" max="8707" width="7.625" style="518" customWidth="1"/>
    <col min="8708" max="8708" width="9.5" style="518" customWidth="1"/>
    <col min="8709" max="8709" width="1.875" style="518" customWidth="1"/>
    <col min="8710" max="8710" width="13.125" style="518" customWidth="1"/>
    <col min="8711" max="8711" width="1.875" style="518" customWidth="1"/>
    <col min="8712" max="8712" width="13.75" style="518" customWidth="1"/>
    <col min="8713" max="8713" width="4.125" style="518" customWidth="1"/>
    <col min="8714" max="8714" width="16.625" style="518" customWidth="1"/>
    <col min="8715" max="8715" width="9.75" style="518" customWidth="1"/>
    <col min="8716" max="8716" width="28.75" style="518" customWidth="1"/>
    <col min="8717" max="8717" width="32.375" style="518" customWidth="1"/>
    <col min="8718" max="8718" width="32.125" style="518" customWidth="1"/>
    <col min="8719" max="8719" width="9.75" style="518" customWidth="1"/>
    <col min="8720" max="8720" width="46.5" style="518" customWidth="1"/>
    <col min="8721" max="8721" width="9.75" style="518" customWidth="1"/>
    <col min="8722" max="8722" width="12.625" style="518" customWidth="1"/>
    <col min="8723" max="8960" width="9.75" style="518"/>
    <col min="8961" max="8961" width="7.625" style="518" customWidth="1"/>
    <col min="8962" max="8962" width="31.75" style="518" customWidth="1"/>
    <col min="8963" max="8963" width="7.625" style="518" customWidth="1"/>
    <col min="8964" max="8964" width="9.5" style="518" customWidth="1"/>
    <col min="8965" max="8965" width="1.875" style="518" customWidth="1"/>
    <col min="8966" max="8966" width="13.125" style="518" customWidth="1"/>
    <col min="8967" max="8967" width="1.875" style="518" customWidth="1"/>
    <col min="8968" max="8968" width="13.75" style="518" customWidth="1"/>
    <col min="8969" max="8969" width="4.125" style="518" customWidth="1"/>
    <col min="8970" max="8970" width="16.625" style="518" customWidth="1"/>
    <col min="8971" max="8971" width="9.75" style="518" customWidth="1"/>
    <col min="8972" max="8972" width="28.75" style="518" customWidth="1"/>
    <col min="8973" max="8973" width="32.375" style="518" customWidth="1"/>
    <col min="8974" max="8974" width="32.125" style="518" customWidth="1"/>
    <col min="8975" max="8975" width="9.75" style="518" customWidth="1"/>
    <col min="8976" max="8976" width="46.5" style="518" customWidth="1"/>
    <col min="8977" max="8977" width="9.75" style="518" customWidth="1"/>
    <col min="8978" max="8978" width="12.625" style="518" customWidth="1"/>
    <col min="8979" max="9216" width="9.75" style="518"/>
    <col min="9217" max="9217" width="7.625" style="518" customWidth="1"/>
    <col min="9218" max="9218" width="31.75" style="518" customWidth="1"/>
    <col min="9219" max="9219" width="7.625" style="518" customWidth="1"/>
    <col min="9220" max="9220" width="9.5" style="518" customWidth="1"/>
    <col min="9221" max="9221" width="1.875" style="518" customWidth="1"/>
    <col min="9222" max="9222" width="13.125" style="518" customWidth="1"/>
    <col min="9223" max="9223" width="1.875" style="518" customWidth="1"/>
    <col min="9224" max="9224" width="13.75" style="518" customWidth="1"/>
    <col min="9225" max="9225" width="4.125" style="518" customWidth="1"/>
    <col min="9226" max="9226" width="16.625" style="518" customWidth="1"/>
    <col min="9227" max="9227" width="9.75" style="518" customWidth="1"/>
    <col min="9228" max="9228" width="28.75" style="518" customWidth="1"/>
    <col min="9229" max="9229" width="32.375" style="518" customWidth="1"/>
    <col min="9230" max="9230" width="32.125" style="518" customWidth="1"/>
    <col min="9231" max="9231" width="9.75" style="518" customWidth="1"/>
    <col min="9232" max="9232" width="46.5" style="518" customWidth="1"/>
    <col min="9233" max="9233" width="9.75" style="518" customWidth="1"/>
    <col min="9234" max="9234" width="12.625" style="518" customWidth="1"/>
    <col min="9235" max="9472" width="9.75" style="518"/>
    <col min="9473" max="9473" width="7.625" style="518" customWidth="1"/>
    <col min="9474" max="9474" width="31.75" style="518" customWidth="1"/>
    <col min="9475" max="9475" width="7.625" style="518" customWidth="1"/>
    <col min="9476" max="9476" width="9.5" style="518" customWidth="1"/>
    <col min="9477" max="9477" width="1.875" style="518" customWidth="1"/>
    <col min="9478" max="9478" width="13.125" style="518" customWidth="1"/>
    <col min="9479" max="9479" width="1.875" style="518" customWidth="1"/>
    <col min="9480" max="9480" width="13.75" style="518" customWidth="1"/>
    <col min="9481" max="9481" width="4.125" style="518" customWidth="1"/>
    <col min="9482" max="9482" width="16.625" style="518" customWidth="1"/>
    <col min="9483" max="9483" width="9.75" style="518" customWidth="1"/>
    <col min="9484" max="9484" width="28.75" style="518" customWidth="1"/>
    <col min="9485" max="9485" width="32.375" style="518" customWidth="1"/>
    <col min="9486" max="9486" width="32.125" style="518" customWidth="1"/>
    <col min="9487" max="9487" width="9.75" style="518" customWidth="1"/>
    <col min="9488" max="9488" width="46.5" style="518" customWidth="1"/>
    <col min="9489" max="9489" width="9.75" style="518" customWidth="1"/>
    <col min="9490" max="9490" width="12.625" style="518" customWidth="1"/>
    <col min="9491" max="9728" width="9.75" style="518"/>
    <col min="9729" max="9729" width="7.625" style="518" customWidth="1"/>
    <col min="9730" max="9730" width="31.75" style="518" customWidth="1"/>
    <col min="9731" max="9731" width="7.625" style="518" customWidth="1"/>
    <col min="9732" max="9732" width="9.5" style="518" customWidth="1"/>
    <col min="9733" max="9733" width="1.875" style="518" customWidth="1"/>
    <col min="9734" max="9734" width="13.125" style="518" customWidth="1"/>
    <col min="9735" max="9735" width="1.875" style="518" customWidth="1"/>
    <col min="9736" max="9736" width="13.75" style="518" customWidth="1"/>
    <col min="9737" max="9737" width="4.125" style="518" customWidth="1"/>
    <col min="9738" max="9738" width="16.625" style="518" customWidth="1"/>
    <col min="9739" max="9739" width="9.75" style="518" customWidth="1"/>
    <col min="9740" max="9740" width="28.75" style="518" customWidth="1"/>
    <col min="9741" max="9741" width="32.375" style="518" customWidth="1"/>
    <col min="9742" max="9742" width="32.125" style="518" customWidth="1"/>
    <col min="9743" max="9743" width="9.75" style="518" customWidth="1"/>
    <col min="9744" max="9744" width="46.5" style="518" customWidth="1"/>
    <col min="9745" max="9745" width="9.75" style="518" customWidth="1"/>
    <col min="9746" max="9746" width="12.625" style="518" customWidth="1"/>
    <col min="9747" max="9984" width="9.75" style="518"/>
    <col min="9985" max="9985" width="7.625" style="518" customWidth="1"/>
    <col min="9986" max="9986" width="31.75" style="518" customWidth="1"/>
    <col min="9987" max="9987" width="7.625" style="518" customWidth="1"/>
    <col min="9988" max="9988" width="9.5" style="518" customWidth="1"/>
    <col min="9989" max="9989" width="1.875" style="518" customWidth="1"/>
    <col min="9990" max="9990" width="13.125" style="518" customWidth="1"/>
    <col min="9991" max="9991" width="1.875" style="518" customWidth="1"/>
    <col min="9992" max="9992" width="13.75" style="518" customWidth="1"/>
    <col min="9993" max="9993" width="4.125" style="518" customWidth="1"/>
    <col min="9994" max="9994" width="16.625" style="518" customWidth="1"/>
    <col min="9995" max="9995" width="9.75" style="518" customWidth="1"/>
    <col min="9996" max="9996" width="28.75" style="518" customWidth="1"/>
    <col min="9997" max="9997" width="32.375" style="518" customWidth="1"/>
    <col min="9998" max="9998" width="32.125" style="518" customWidth="1"/>
    <col min="9999" max="9999" width="9.75" style="518" customWidth="1"/>
    <col min="10000" max="10000" width="46.5" style="518" customWidth="1"/>
    <col min="10001" max="10001" width="9.75" style="518" customWidth="1"/>
    <col min="10002" max="10002" width="12.625" style="518" customWidth="1"/>
    <col min="10003" max="10240" width="9.75" style="518"/>
    <col min="10241" max="10241" width="7.625" style="518" customWidth="1"/>
    <col min="10242" max="10242" width="31.75" style="518" customWidth="1"/>
    <col min="10243" max="10243" width="7.625" style="518" customWidth="1"/>
    <col min="10244" max="10244" width="9.5" style="518" customWidth="1"/>
    <col min="10245" max="10245" width="1.875" style="518" customWidth="1"/>
    <col min="10246" max="10246" width="13.125" style="518" customWidth="1"/>
    <col min="10247" max="10247" width="1.875" style="518" customWidth="1"/>
    <col min="10248" max="10248" width="13.75" style="518" customWidth="1"/>
    <col min="10249" max="10249" width="4.125" style="518" customWidth="1"/>
    <col min="10250" max="10250" width="16.625" style="518" customWidth="1"/>
    <col min="10251" max="10251" width="9.75" style="518" customWidth="1"/>
    <col min="10252" max="10252" width="28.75" style="518" customWidth="1"/>
    <col min="10253" max="10253" width="32.375" style="518" customWidth="1"/>
    <col min="10254" max="10254" width="32.125" style="518" customWidth="1"/>
    <col min="10255" max="10255" width="9.75" style="518" customWidth="1"/>
    <col min="10256" max="10256" width="46.5" style="518" customWidth="1"/>
    <col min="10257" max="10257" width="9.75" style="518" customWidth="1"/>
    <col min="10258" max="10258" width="12.625" style="518" customWidth="1"/>
    <col min="10259" max="10496" width="9.75" style="518"/>
    <col min="10497" max="10497" width="7.625" style="518" customWidth="1"/>
    <col min="10498" max="10498" width="31.75" style="518" customWidth="1"/>
    <col min="10499" max="10499" width="7.625" style="518" customWidth="1"/>
    <col min="10500" max="10500" width="9.5" style="518" customWidth="1"/>
    <col min="10501" max="10501" width="1.875" style="518" customWidth="1"/>
    <col min="10502" max="10502" width="13.125" style="518" customWidth="1"/>
    <col min="10503" max="10503" width="1.875" style="518" customWidth="1"/>
    <col min="10504" max="10504" width="13.75" style="518" customWidth="1"/>
    <col min="10505" max="10505" width="4.125" style="518" customWidth="1"/>
    <col min="10506" max="10506" width="16.625" style="518" customWidth="1"/>
    <col min="10507" max="10507" width="9.75" style="518" customWidth="1"/>
    <col min="10508" max="10508" width="28.75" style="518" customWidth="1"/>
    <col min="10509" max="10509" width="32.375" style="518" customWidth="1"/>
    <col min="10510" max="10510" width="32.125" style="518" customWidth="1"/>
    <col min="10511" max="10511" width="9.75" style="518" customWidth="1"/>
    <col min="10512" max="10512" width="46.5" style="518" customWidth="1"/>
    <col min="10513" max="10513" width="9.75" style="518" customWidth="1"/>
    <col min="10514" max="10514" width="12.625" style="518" customWidth="1"/>
    <col min="10515" max="10752" width="9.75" style="518"/>
    <col min="10753" max="10753" width="7.625" style="518" customWidth="1"/>
    <col min="10754" max="10754" width="31.75" style="518" customWidth="1"/>
    <col min="10755" max="10755" width="7.625" style="518" customWidth="1"/>
    <col min="10756" max="10756" width="9.5" style="518" customWidth="1"/>
    <col min="10757" max="10757" width="1.875" style="518" customWidth="1"/>
    <col min="10758" max="10758" width="13.125" style="518" customWidth="1"/>
    <col min="10759" max="10759" width="1.875" style="518" customWidth="1"/>
    <col min="10760" max="10760" width="13.75" style="518" customWidth="1"/>
    <col min="10761" max="10761" width="4.125" style="518" customWidth="1"/>
    <col min="10762" max="10762" width="16.625" style="518" customWidth="1"/>
    <col min="10763" max="10763" width="9.75" style="518" customWidth="1"/>
    <col min="10764" max="10764" width="28.75" style="518" customWidth="1"/>
    <col min="10765" max="10765" width="32.375" style="518" customWidth="1"/>
    <col min="10766" max="10766" width="32.125" style="518" customWidth="1"/>
    <col min="10767" max="10767" width="9.75" style="518" customWidth="1"/>
    <col min="10768" max="10768" width="46.5" style="518" customWidth="1"/>
    <col min="10769" max="10769" width="9.75" style="518" customWidth="1"/>
    <col min="10770" max="10770" width="12.625" style="518" customWidth="1"/>
    <col min="10771" max="11008" width="9.75" style="518"/>
    <col min="11009" max="11009" width="7.625" style="518" customWidth="1"/>
    <col min="11010" max="11010" width="31.75" style="518" customWidth="1"/>
    <col min="11011" max="11011" width="7.625" style="518" customWidth="1"/>
    <col min="11012" max="11012" width="9.5" style="518" customWidth="1"/>
    <col min="11013" max="11013" width="1.875" style="518" customWidth="1"/>
    <col min="11014" max="11014" width="13.125" style="518" customWidth="1"/>
    <col min="11015" max="11015" width="1.875" style="518" customWidth="1"/>
    <col min="11016" max="11016" width="13.75" style="518" customWidth="1"/>
    <col min="11017" max="11017" width="4.125" style="518" customWidth="1"/>
    <col min="11018" max="11018" width="16.625" style="518" customWidth="1"/>
    <col min="11019" max="11019" width="9.75" style="518" customWidth="1"/>
    <col min="11020" max="11020" width="28.75" style="518" customWidth="1"/>
    <col min="11021" max="11021" width="32.375" style="518" customWidth="1"/>
    <col min="11022" max="11022" width="32.125" style="518" customWidth="1"/>
    <col min="11023" max="11023" width="9.75" style="518" customWidth="1"/>
    <col min="11024" max="11024" width="46.5" style="518" customWidth="1"/>
    <col min="11025" max="11025" width="9.75" style="518" customWidth="1"/>
    <col min="11026" max="11026" width="12.625" style="518" customWidth="1"/>
    <col min="11027" max="11264" width="9.75" style="518"/>
    <col min="11265" max="11265" width="7.625" style="518" customWidth="1"/>
    <col min="11266" max="11266" width="31.75" style="518" customWidth="1"/>
    <col min="11267" max="11267" width="7.625" style="518" customWidth="1"/>
    <col min="11268" max="11268" width="9.5" style="518" customWidth="1"/>
    <col min="11269" max="11269" width="1.875" style="518" customWidth="1"/>
    <col min="11270" max="11270" width="13.125" style="518" customWidth="1"/>
    <col min="11271" max="11271" width="1.875" style="518" customWidth="1"/>
    <col min="11272" max="11272" width="13.75" style="518" customWidth="1"/>
    <col min="11273" max="11273" width="4.125" style="518" customWidth="1"/>
    <col min="11274" max="11274" width="16.625" style="518" customWidth="1"/>
    <col min="11275" max="11275" width="9.75" style="518" customWidth="1"/>
    <col min="11276" max="11276" width="28.75" style="518" customWidth="1"/>
    <col min="11277" max="11277" width="32.375" style="518" customWidth="1"/>
    <col min="11278" max="11278" width="32.125" style="518" customWidth="1"/>
    <col min="11279" max="11279" width="9.75" style="518" customWidth="1"/>
    <col min="11280" max="11280" width="46.5" style="518" customWidth="1"/>
    <col min="11281" max="11281" width="9.75" style="518" customWidth="1"/>
    <col min="11282" max="11282" width="12.625" style="518" customWidth="1"/>
    <col min="11283" max="11520" width="9.75" style="518"/>
    <col min="11521" max="11521" width="7.625" style="518" customWidth="1"/>
    <col min="11522" max="11522" width="31.75" style="518" customWidth="1"/>
    <col min="11523" max="11523" width="7.625" style="518" customWidth="1"/>
    <col min="11524" max="11524" width="9.5" style="518" customWidth="1"/>
    <col min="11525" max="11525" width="1.875" style="518" customWidth="1"/>
    <col min="11526" max="11526" width="13.125" style="518" customWidth="1"/>
    <col min="11527" max="11527" width="1.875" style="518" customWidth="1"/>
    <col min="11528" max="11528" width="13.75" style="518" customWidth="1"/>
    <col min="11529" max="11529" width="4.125" style="518" customWidth="1"/>
    <col min="11530" max="11530" width="16.625" style="518" customWidth="1"/>
    <col min="11531" max="11531" width="9.75" style="518" customWidth="1"/>
    <col min="11532" max="11532" width="28.75" style="518" customWidth="1"/>
    <col min="11533" max="11533" width="32.375" style="518" customWidth="1"/>
    <col min="11534" max="11534" width="32.125" style="518" customWidth="1"/>
    <col min="11535" max="11535" width="9.75" style="518" customWidth="1"/>
    <col min="11536" max="11536" width="46.5" style="518" customWidth="1"/>
    <col min="11537" max="11537" width="9.75" style="518" customWidth="1"/>
    <col min="11538" max="11538" width="12.625" style="518" customWidth="1"/>
    <col min="11539" max="11776" width="9.75" style="518"/>
    <col min="11777" max="11777" width="7.625" style="518" customWidth="1"/>
    <col min="11778" max="11778" width="31.75" style="518" customWidth="1"/>
    <col min="11779" max="11779" width="7.625" style="518" customWidth="1"/>
    <col min="11780" max="11780" width="9.5" style="518" customWidth="1"/>
    <col min="11781" max="11781" width="1.875" style="518" customWidth="1"/>
    <col min="11782" max="11782" width="13.125" style="518" customWidth="1"/>
    <col min="11783" max="11783" width="1.875" style="518" customWidth="1"/>
    <col min="11784" max="11784" width="13.75" style="518" customWidth="1"/>
    <col min="11785" max="11785" width="4.125" style="518" customWidth="1"/>
    <col min="11786" max="11786" width="16.625" style="518" customWidth="1"/>
    <col min="11787" max="11787" width="9.75" style="518" customWidth="1"/>
    <col min="11788" max="11788" width="28.75" style="518" customWidth="1"/>
    <col min="11789" max="11789" width="32.375" style="518" customWidth="1"/>
    <col min="11790" max="11790" width="32.125" style="518" customWidth="1"/>
    <col min="11791" max="11791" width="9.75" style="518" customWidth="1"/>
    <col min="11792" max="11792" width="46.5" style="518" customWidth="1"/>
    <col min="11793" max="11793" width="9.75" style="518" customWidth="1"/>
    <col min="11794" max="11794" width="12.625" style="518" customWidth="1"/>
    <col min="11795" max="12032" width="9.75" style="518"/>
    <col min="12033" max="12033" width="7.625" style="518" customWidth="1"/>
    <col min="12034" max="12034" width="31.75" style="518" customWidth="1"/>
    <col min="12035" max="12035" width="7.625" style="518" customWidth="1"/>
    <col min="12036" max="12036" width="9.5" style="518" customWidth="1"/>
    <col min="12037" max="12037" width="1.875" style="518" customWidth="1"/>
    <col min="12038" max="12038" width="13.125" style="518" customWidth="1"/>
    <col min="12039" max="12039" width="1.875" style="518" customWidth="1"/>
    <col min="12040" max="12040" width="13.75" style="518" customWidth="1"/>
    <col min="12041" max="12041" width="4.125" style="518" customWidth="1"/>
    <col min="12042" max="12042" width="16.625" style="518" customWidth="1"/>
    <col min="12043" max="12043" width="9.75" style="518" customWidth="1"/>
    <col min="12044" max="12044" width="28.75" style="518" customWidth="1"/>
    <col min="12045" max="12045" width="32.375" style="518" customWidth="1"/>
    <col min="12046" max="12046" width="32.125" style="518" customWidth="1"/>
    <col min="12047" max="12047" width="9.75" style="518" customWidth="1"/>
    <col min="12048" max="12048" width="46.5" style="518" customWidth="1"/>
    <col min="12049" max="12049" width="9.75" style="518" customWidth="1"/>
    <col min="12050" max="12050" width="12.625" style="518" customWidth="1"/>
    <col min="12051" max="12288" width="9.75" style="518"/>
    <col min="12289" max="12289" width="7.625" style="518" customWidth="1"/>
    <col min="12290" max="12290" width="31.75" style="518" customWidth="1"/>
    <col min="12291" max="12291" width="7.625" style="518" customWidth="1"/>
    <col min="12292" max="12292" width="9.5" style="518" customWidth="1"/>
    <col min="12293" max="12293" width="1.875" style="518" customWidth="1"/>
    <col min="12294" max="12294" width="13.125" style="518" customWidth="1"/>
    <col min="12295" max="12295" width="1.875" style="518" customWidth="1"/>
    <col min="12296" max="12296" width="13.75" style="518" customWidth="1"/>
    <col min="12297" max="12297" width="4.125" style="518" customWidth="1"/>
    <col min="12298" max="12298" width="16.625" style="518" customWidth="1"/>
    <col min="12299" max="12299" width="9.75" style="518" customWidth="1"/>
    <col min="12300" max="12300" width="28.75" style="518" customWidth="1"/>
    <col min="12301" max="12301" width="32.375" style="518" customWidth="1"/>
    <col min="12302" max="12302" width="32.125" style="518" customWidth="1"/>
    <col min="12303" max="12303" width="9.75" style="518" customWidth="1"/>
    <col min="12304" max="12304" width="46.5" style="518" customWidth="1"/>
    <col min="12305" max="12305" width="9.75" style="518" customWidth="1"/>
    <col min="12306" max="12306" width="12.625" style="518" customWidth="1"/>
    <col min="12307" max="12544" width="9.75" style="518"/>
    <col min="12545" max="12545" width="7.625" style="518" customWidth="1"/>
    <col min="12546" max="12546" width="31.75" style="518" customWidth="1"/>
    <col min="12547" max="12547" width="7.625" style="518" customWidth="1"/>
    <col min="12548" max="12548" width="9.5" style="518" customWidth="1"/>
    <col min="12549" max="12549" width="1.875" style="518" customWidth="1"/>
    <col min="12550" max="12550" width="13.125" style="518" customWidth="1"/>
    <col min="12551" max="12551" width="1.875" style="518" customWidth="1"/>
    <col min="12552" max="12552" width="13.75" style="518" customWidth="1"/>
    <col min="12553" max="12553" width="4.125" style="518" customWidth="1"/>
    <col min="12554" max="12554" width="16.625" style="518" customWidth="1"/>
    <col min="12555" max="12555" width="9.75" style="518" customWidth="1"/>
    <col min="12556" max="12556" width="28.75" style="518" customWidth="1"/>
    <col min="12557" max="12557" width="32.375" style="518" customWidth="1"/>
    <col min="12558" max="12558" width="32.125" style="518" customWidth="1"/>
    <col min="12559" max="12559" width="9.75" style="518" customWidth="1"/>
    <col min="12560" max="12560" width="46.5" style="518" customWidth="1"/>
    <col min="12561" max="12561" width="9.75" style="518" customWidth="1"/>
    <col min="12562" max="12562" width="12.625" style="518" customWidth="1"/>
    <col min="12563" max="12800" width="9.75" style="518"/>
    <col min="12801" max="12801" width="7.625" style="518" customWidth="1"/>
    <col min="12802" max="12802" width="31.75" style="518" customWidth="1"/>
    <col min="12803" max="12803" width="7.625" style="518" customWidth="1"/>
    <col min="12804" max="12804" width="9.5" style="518" customWidth="1"/>
    <col min="12805" max="12805" width="1.875" style="518" customWidth="1"/>
    <col min="12806" max="12806" width="13.125" style="518" customWidth="1"/>
    <col min="12807" max="12807" width="1.875" style="518" customWidth="1"/>
    <col min="12808" max="12808" width="13.75" style="518" customWidth="1"/>
    <col min="12809" max="12809" width="4.125" style="518" customWidth="1"/>
    <col min="12810" max="12810" width="16.625" style="518" customWidth="1"/>
    <col min="12811" max="12811" width="9.75" style="518" customWidth="1"/>
    <col min="12812" max="12812" width="28.75" style="518" customWidth="1"/>
    <col min="12813" max="12813" width="32.375" style="518" customWidth="1"/>
    <col min="12814" max="12814" width="32.125" style="518" customWidth="1"/>
    <col min="12815" max="12815" width="9.75" style="518" customWidth="1"/>
    <col min="12816" max="12816" width="46.5" style="518" customWidth="1"/>
    <col min="12817" max="12817" width="9.75" style="518" customWidth="1"/>
    <col min="12818" max="12818" width="12.625" style="518" customWidth="1"/>
    <col min="12819" max="13056" width="9.75" style="518"/>
    <col min="13057" max="13057" width="7.625" style="518" customWidth="1"/>
    <col min="13058" max="13058" width="31.75" style="518" customWidth="1"/>
    <col min="13059" max="13059" width="7.625" style="518" customWidth="1"/>
    <col min="13060" max="13060" width="9.5" style="518" customWidth="1"/>
    <col min="13061" max="13061" width="1.875" style="518" customWidth="1"/>
    <col min="13062" max="13062" width="13.125" style="518" customWidth="1"/>
    <col min="13063" max="13063" width="1.875" style="518" customWidth="1"/>
    <col min="13064" max="13064" width="13.75" style="518" customWidth="1"/>
    <col min="13065" max="13065" width="4.125" style="518" customWidth="1"/>
    <col min="13066" max="13066" width="16.625" style="518" customWidth="1"/>
    <col min="13067" max="13067" width="9.75" style="518" customWidth="1"/>
    <col min="13068" max="13068" width="28.75" style="518" customWidth="1"/>
    <col min="13069" max="13069" width="32.375" style="518" customWidth="1"/>
    <col min="13070" max="13070" width="32.125" style="518" customWidth="1"/>
    <col min="13071" max="13071" width="9.75" style="518" customWidth="1"/>
    <col min="13072" max="13072" width="46.5" style="518" customWidth="1"/>
    <col min="13073" max="13073" width="9.75" style="518" customWidth="1"/>
    <col min="13074" max="13074" width="12.625" style="518" customWidth="1"/>
    <col min="13075" max="13312" width="9.75" style="518"/>
    <col min="13313" max="13313" width="7.625" style="518" customWidth="1"/>
    <col min="13314" max="13314" width="31.75" style="518" customWidth="1"/>
    <col min="13315" max="13315" width="7.625" style="518" customWidth="1"/>
    <col min="13316" max="13316" width="9.5" style="518" customWidth="1"/>
    <col min="13317" max="13317" width="1.875" style="518" customWidth="1"/>
    <col min="13318" max="13318" width="13.125" style="518" customWidth="1"/>
    <col min="13319" max="13319" width="1.875" style="518" customWidth="1"/>
    <col min="13320" max="13320" width="13.75" style="518" customWidth="1"/>
    <col min="13321" max="13321" width="4.125" style="518" customWidth="1"/>
    <col min="13322" max="13322" width="16.625" style="518" customWidth="1"/>
    <col min="13323" max="13323" width="9.75" style="518" customWidth="1"/>
    <col min="13324" max="13324" width="28.75" style="518" customWidth="1"/>
    <col min="13325" max="13325" width="32.375" style="518" customWidth="1"/>
    <col min="13326" max="13326" width="32.125" style="518" customWidth="1"/>
    <col min="13327" max="13327" width="9.75" style="518" customWidth="1"/>
    <col min="13328" max="13328" width="46.5" style="518" customWidth="1"/>
    <col min="13329" max="13329" width="9.75" style="518" customWidth="1"/>
    <col min="13330" max="13330" width="12.625" style="518" customWidth="1"/>
    <col min="13331" max="13568" width="9.75" style="518"/>
    <col min="13569" max="13569" width="7.625" style="518" customWidth="1"/>
    <col min="13570" max="13570" width="31.75" style="518" customWidth="1"/>
    <col min="13571" max="13571" width="7.625" style="518" customWidth="1"/>
    <col min="13572" max="13572" width="9.5" style="518" customWidth="1"/>
    <col min="13573" max="13573" width="1.875" style="518" customWidth="1"/>
    <col min="13574" max="13574" width="13.125" style="518" customWidth="1"/>
    <col min="13575" max="13575" width="1.875" style="518" customWidth="1"/>
    <col min="13576" max="13576" width="13.75" style="518" customWidth="1"/>
    <col min="13577" max="13577" width="4.125" style="518" customWidth="1"/>
    <col min="13578" max="13578" width="16.625" style="518" customWidth="1"/>
    <col min="13579" max="13579" width="9.75" style="518" customWidth="1"/>
    <col min="13580" max="13580" width="28.75" style="518" customWidth="1"/>
    <col min="13581" max="13581" width="32.375" style="518" customWidth="1"/>
    <col min="13582" max="13582" width="32.125" style="518" customWidth="1"/>
    <col min="13583" max="13583" width="9.75" style="518" customWidth="1"/>
    <col min="13584" max="13584" width="46.5" style="518" customWidth="1"/>
    <col min="13585" max="13585" width="9.75" style="518" customWidth="1"/>
    <col min="13586" max="13586" width="12.625" style="518" customWidth="1"/>
    <col min="13587" max="13824" width="9.75" style="518"/>
    <col min="13825" max="13825" width="7.625" style="518" customWidth="1"/>
    <col min="13826" max="13826" width="31.75" style="518" customWidth="1"/>
    <col min="13827" max="13827" width="7.625" style="518" customWidth="1"/>
    <col min="13828" max="13828" width="9.5" style="518" customWidth="1"/>
    <col min="13829" max="13829" width="1.875" style="518" customWidth="1"/>
    <col min="13830" max="13830" width="13.125" style="518" customWidth="1"/>
    <col min="13831" max="13831" width="1.875" style="518" customWidth="1"/>
    <col min="13832" max="13832" width="13.75" style="518" customWidth="1"/>
    <col min="13833" max="13833" width="4.125" style="518" customWidth="1"/>
    <col min="13834" max="13834" width="16.625" style="518" customWidth="1"/>
    <col min="13835" max="13835" width="9.75" style="518" customWidth="1"/>
    <col min="13836" max="13836" width="28.75" style="518" customWidth="1"/>
    <col min="13837" max="13837" width="32.375" style="518" customWidth="1"/>
    <col min="13838" max="13838" width="32.125" style="518" customWidth="1"/>
    <col min="13839" max="13839" width="9.75" style="518" customWidth="1"/>
    <col min="13840" max="13840" width="46.5" style="518" customWidth="1"/>
    <col min="13841" max="13841" width="9.75" style="518" customWidth="1"/>
    <col min="13842" max="13842" width="12.625" style="518" customWidth="1"/>
    <col min="13843" max="14080" width="9.75" style="518"/>
    <col min="14081" max="14081" width="7.625" style="518" customWidth="1"/>
    <col min="14082" max="14082" width="31.75" style="518" customWidth="1"/>
    <col min="14083" max="14083" width="7.625" style="518" customWidth="1"/>
    <col min="14084" max="14084" width="9.5" style="518" customWidth="1"/>
    <col min="14085" max="14085" width="1.875" style="518" customWidth="1"/>
    <col min="14086" max="14086" width="13.125" style="518" customWidth="1"/>
    <col min="14087" max="14087" width="1.875" style="518" customWidth="1"/>
    <col min="14088" max="14088" width="13.75" style="518" customWidth="1"/>
    <col min="14089" max="14089" width="4.125" style="518" customWidth="1"/>
    <col min="14090" max="14090" width="16.625" style="518" customWidth="1"/>
    <col min="14091" max="14091" width="9.75" style="518" customWidth="1"/>
    <col min="14092" max="14092" width="28.75" style="518" customWidth="1"/>
    <col min="14093" max="14093" width="32.375" style="518" customWidth="1"/>
    <col min="14094" max="14094" width="32.125" style="518" customWidth="1"/>
    <col min="14095" max="14095" width="9.75" style="518" customWidth="1"/>
    <col min="14096" max="14096" width="46.5" style="518" customWidth="1"/>
    <col min="14097" max="14097" width="9.75" style="518" customWidth="1"/>
    <col min="14098" max="14098" width="12.625" style="518" customWidth="1"/>
    <col min="14099" max="14336" width="9.75" style="518"/>
    <col min="14337" max="14337" width="7.625" style="518" customWidth="1"/>
    <col min="14338" max="14338" width="31.75" style="518" customWidth="1"/>
    <col min="14339" max="14339" width="7.625" style="518" customWidth="1"/>
    <col min="14340" max="14340" width="9.5" style="518" customWidth="1"/>
    <col min="14341" max="14341" width="1.875" style="518" customWidth="1"/>
    <col min="14342" max="14342" width="13.125" style="518" customWidth="1"/>
    <col min="14343" max="14343" width="1.875" style="518" customWidth="1"/>
    <col min="14344" max="14344" width="13.75" style="518" customWidth="1"/>
    <col min="14345" max="14345" width="4.125" style="518" customWidth="1"/>
    <col min="14346" max="14346" width="16.625" style="518" customWidth="1"/>
    <col min="14347" max="14347" width="9.75" style="518" customWidth="1"/>
    <col min="14348" max="14348" width="28.75" style="518" customWidth="1"/>
    <col min="14349" max="14349" width="32.375" style="518" customWidth="1"/>
    <col min="14350" max="14350" width="32.125" style="518" customWidth="1"/>
    <col min="14351" max="14351" width="9.75" style="518" customWidth="1"/>
    <col min="14352" max="14352" width="46.5" style="518" customWidth="1"/>
    <col min="14353" max="14353" width="9.75" style="518" customWidth="1"/>
    <col min="14354" max="14354" width="12.625" style="518" customWidth="1"/>
    <col min="14355" max="14592" width="9.75" style="518"/>
    <col min="14593" max="14593" width="7.625" style="518" customWidth="1"/>
    <col min="14594" max="14594" width="31.75" style="518" customWidth="1"/>
    <col min="14595" max="14595" width="7.625" style="518" customWidth="1"/>
    <col min="14596" max="14596" width="9.5" style="518" customWidth="1"/>
    <col min="14597" max="14597" width="1.875" style="518" customWidth="1"/>
    <col min="14598" max="14598" width="13.125" style="518" customWidth="1"/>
    <col min="14599" max="14599" width="1.875" style="518" customWidth="1"/>
    <col min="14600" max="14600" width="13.75" style="518" customWidth="1"/>
    <col min="14601" max="14601" width="4.125" style="518" customWidth="1"/>
    <col min="14602" max="14602" width="16.625" style="518" customWidth="1"/>
    <col min="14603" max="14603" width="9.75" style="518" customWidth="1"/>
    <col min="14604" max="14604" width="28.75" style="518" customWidth="1"/>
    <col min="14605" max="14605" width="32.375" style="518" customWidth="1"/>
    <col min="14606" max="14606" width="32.125" style="518" customWidth="1"/>
    <col min="14607" max="14607" width="9.75" style="518" customWidth="1"/>
    <col min="14608" max="14608" width="46.5" style="518" customWidth="1"/>
    <col min="14609" max="14609" width="9.75" style="518" customWidth="1"/>
    <col min="14610" max="14610" width="12.625" style="518" customWidth="1"/>
    <col min="14611" max="14848" width="9.75" style="518"/>
    <col min="14849" max="14849" width="7.625" style="518" customWidth="1"/>
    <col min="14850" max="14850" width="31.75" style="518" customWidth="1"/>
    <col min="14851" max="14851" width="7.625" style="518" customWidth="1"/>
    <col min="14852" max="14852" width="9.5" style="518" customWidth="1"/>
    <col min="14853" max="14853" width="1.875" style="518" customWidth="1"/>
    <col min="14854" max="14854" width="13.125" style="518" customWidth="1"/>
    <col min="14855" max="14855" width="1.875" style="518" customWidth="1"/>
    <col min="14856" max="14856" width="13.75" style="518" customWidth="1"/>
    <col min="14857" max="14857" width="4.125" style="518" customWidth="1"/>
    <col min="14858" max="14858" width="16.625" style="518" customWidth="1"/>
    <col min="14859" max="14859" width="9.75" style="518" customWidth="1"/>
    <col min="14860" max="14860" width="28.75" style="518" customWidth="1"/>
    <col min="14861" max="14861" width="32.375" style="518" customWidth="1"/>
    <col min="14862" max="14862" width="32.125" style="518" customWidth="1"/>
    <col min="14863" max="14863" width="9.75" style="518" customWidth="1"/>
    <col min="14864" max="14864" width="46.5" style="518" customWidth="1"/>
    <col min="14865" max="14865" width="9.75" style="518" customWidth="1"/>
    <col min="14866" max="14866" width="12.625" style="518" customWidth="1"/>
    <col min="14867" max="15104" width="9.75" style="518"/>
    <col min="15105" max="15105" width="7.625" style="518" customWidth="1"/>
    <col min="15106" max="15106" width="31.75" style="518" customWidth="1"/>
    <col min="15107" max="15107" width="7.625" style="518" customWidth="1"/>
    <col min="15108" max="15108" width="9.5" style="518" customWidth="1"/>
    <col min="15109" max="15109" width="1.875" style="518" customWidth="1"/>
    <col min="15110" max="15110" width="13.125" style="518" customWidth="1"/>
    <col min="15111" max="15111" width="1.875" style="518" customWidth="1"/>
    <col min="15112" max="15112" width="13.75" style="518" customWidth="1"/>
    <col min="15113" max="15113" width="4.125" style="518" customWidth="1"/>
    <col min="15114" max="15114" width="16.625" style="518" customWidth="1"/>
    <col min="15115" max="15115" width="9.75" style="518" customWidth="1"/>
    <col min="15116" max="15116" width="28.75" style="518" customWidth="1"/>
    <col min="15117" max="15117" width="32.375" style="518" customWidth="1"/>
    <col min="15118" max="15118" width="32.125" style="518" customWidth="1"/>
    <col min="15119" max="15119" width="9.75" style="518" customWidth="1"/>
    <col min="15120" max="15120" width="46.5" style="518" customWidth="1"/>
    <col min="15121" max="15121" width="9.75" style="518" customWidth="1"/>
    <col min="15122" max="15122" width="12.625" style="518" customWidth="1"/>
    <col min="15123" max="15360" width="9.75" style="518"/>
    <col min="15361" max="15361" width="7.625" style="518" customWidth="1"/>
    <col min="15362" max="15362" width="31.75" style="518" customWidth="1"/>
    <col min="15363" max="15363" width="7.625" style="518" customWidth="1"/>
    <col min="15364" max="15364" width="9.5" style="518" customWidth="1"/>
    <col min="15365" max="15365" width="1.875" style="518" customWidth="1"/>
    <col min="15366" max="15366" width="13.125" style="518" customWidth="1"/>
    <col min="15367" max="15367" width="1.875" style="518" customWidth="1"/>
    <col min="15368" max="15368" width="13.75" style="518" customWidth="1"/>
    <col min="15369" max="15369" width="4.125" style="518" customWidth="1"/>
    <col min="15370" max="15370" width="16.625" style="518" customWidth="1"/>
    <col min="15371" max="15371" width="9.75" style="518" customWidth="1"/>
    <col min="15372" max="15372" width="28.75" style="518" customWidth="1"/>
    <col min="15373" max="15373" width="32.375" style="518" customWidth="1"/>
    <col min="15374" max="15374" width="32.125" style="518" customWidth="1"/>
    <col min="15375" max="15375" width="9.75" style="518" customWidth="1"/>
    <col min="15376" max="15376" width="46.5" style="518" customWidth="1"/>
    <col min="15377" max="15377" width="9.75" style="518" customWidth="1"/>
    <col min="15378" max="15378" width="12.625" style="518" customWidth="1"/>
    <col min="15379" max="15616" width="9.75" style="518"/>
    <col min="15617" max="15617" width="7.625" style="518" customWidth="1"/>
    <col min="15618" max="15618" width="31.75" style="518" customWidth="1"/>
    <col min="15619" max="15619" width="7.625" style="518" customWidth="1"/>
    <col min="15620" max="15620" width="9.5" style="518" customWidth="1"/>
    <col min="15621" max="15621" width="1.875" style="518" customWidth="1"/>
    <col min="15622" max="15622" width="13.125" style="518" customWidth="1"/>
    <col min="15623" max="15623" width="1.875" style="518" customWidth="1"/>
    <col min="15624" max="15624" width="13.75" style="518" customWidth="1"/>
    <col min="15625" max="15625" width="4.125" style="518" customWidth="1"/>
    <col min="15626" max="15626" width="16.625" style="518" customWidth="1"/>
    <col min="15627" max="15627" width="9.75" style="518" customWidth="1"/>
    <col min="15628" max="15628" width="28.75" style="518" customWidth="1"/>
    <col min="15629" max="15629" width="32.375" style="518" customWidth="1"/>
    <col min="15630" max="15630" width="32.125" style="518" customWidth="1"/>
    <col min="15631" max="15631" width="9.75" style="518" customWidth="1"/>
    <col min="15632" max="15632" width="46.5" style="518" customWidth="1"/>
    <col min="15633" max="15633" width="9.75" style="518" customWidth="1"/>
    <col min="15634" max="15634" width="12.625" style="518" customWidth="1"/>
    <col min="15635" max="15872" width="9.75" style="518"/>
    <col min="15873" max="15873" width="7.625" style="518" customWidth="1"/>
    <col min="15874" max="15874" width="31.75" style="518" customWidth="1"/>
    <col min="15875" max="15875" width="7.625" style="518" customWidth="1"/>
    <col min="15876" max="15876" width="9.5" style="518" customWidth="1"/>
    <col min="15877" max="15877" width="1.875" style="518" customWidth="1"/>
    <col min="15878" max="15878" width="13.125" style="518" customWidth="1"/>
    <col min="15879" max="15879" width="1.875" style="518" customWidth="1"/>
    <col min="15880" max="15880" width="13.75" style="518" customWidth="1"/>
    <col min="15881" max="15881" width="4.125" style="518" customWidth="1"/>
    <col min="15882" max="15882" width="16.625" style="518" customWidth="1"/>
    <col min="15883" max="15883" width="9.75" style="518" customWidth="1"/>
    <col min="15884" max="15884" width="28.75" style="518" customWidth="1"/>
    <col min="15885" max="15885" width="32.375" style="518" customWidth="1"/>
    <col min="15886" max="15886" width="32.125" style="518" customWidth="1"/>
    <col min="15887" max="15887" width="9.75" style="518" customWidth="1"/>
    <col min="15888" max="15888" width="46.5" style="518" customWidth="1"/>
    <col min="15889" max="15889" width="9.75" style="518" customWidth="1"/>
    <col min="15890" max="15890" width="12.625" style="518" customWidth="1"/>
    <col min="15891" max="16128" width="9.75" style="518"/>
    <col min="16129" max="16129" width="7.625" style="518" customWidth="1"/>
    <col min="16130" max="16130" width="31.75" style="518" customWidth="1"/>
    <col min="16131" max="16131" width="7.625" style="518" customWidth="1"/>
    <col min="16132" max="16132" width="9.5" style="518" customWidth="1"/>
    <col min="16133" max="16133" width="1.875" style="518" customWidth="1"/>
    <col min="16134" max="16134" width="13.125" style="518" customWidth="1"/>
    <col min="16135" max="16135" width="1.875" style="518" customWidth="1"/>
    <col min="16136" max="16136" width="13.75" style="518" customWidth="1"/>
    <col min="16137" max="16137" width="4.125" style="518" customWidth="1"/>
    <col min="16138" max="16138" width="16.625" style="518" customWidth="1"/>
    <col min="16139" max="16139" width="9.75" style="518" customWidth="1"/>
    <col min="16140" max="16140" width="28.75" style="518" customWidth="1"/>
    <col min="16141" max="16141" width="32.375" style="518" customWidth="1"/>
    <col min="16142" max="16142" width="32.125" style="518" customWidth="1"/>
    <col min="16143" max="16143" width="9.75" style="518" customWidth="1"/>
    <col min="16144" max="16144" width="46.5" style="518" customWidth="1"/>
    <col min="16145" max="16145" width="9.75" style="518" customWidth="1"/>
    <col min="16146" max="16146" width="12.625" style="518" customWidth="1"/>
    <col min="16147" max="16384" width="9.75" style="518"/>
  </cols>
  <sheetData>
    <row r="1" spans="1:18" s="498" customFormat="1" ht="15.75" customHeight="1">
      <c r="A1" s="490"/>
      <c r="B1" s="491"/>
      <c r="C1" s="492"/>
      <c r="D1" s="493"/>
      <c r="E1" s="494"/>
      <c r="F1" s="495"/>
      <c r="G1" s="495"/>
      <c r="H1" s="496"/>
      <c r="I1" s="497"/>
      <c r="R1" s="499"/>
    </row>
    <row r="2" spans="1:18" s="498" customFormat="1" ht="15.75" customHeight="1">
      <c r="A2" s="490"/>
      <c r="B2" s="491"/>
      <c r="C2" s="500"/>
      <c r="D2" s="493"/>
      <c r="E2" s="494"/>
      <c r="F2" s="495"/>
      <c r="G2" s="495"/>
      <c r="H2" s="496"/>
      <c r="I2" s="497"/>
      <c r="R2" s="499"/>
    </row>
    <row r="3" spans="1:18" s="498" customFormat="1" ht="15.75" customHeight="1">
      <c r="A3" s="490"/>
      <c r="B3" s="491"/>
      <c r="C3" s="501"/>
      <c r="D3" s="502"/>
      <c r="E3" s="494"/>
      <c r="F3" s="503"/>
      <c r="G3" s="495"/>
      <c r="H3" s="496"/>
      <c r="I3" s="497"/>
      <c r="R3" s="499"/>
    </row>
    <row r="4" spans="1:18" s="498" customFormat="1" ht="15.75" customHeight="1">
      <c r="A4" s="490"/>
      <c r="B4" s="491"/>
      <c r="C4" s="501"/>
      <c r="D4" s="502"/>
      <c r="E4" s="494"/>
      <c r="F4" s="503"/>
      <c r="G4" s="495"/>
      <c r="H4" s="496"/>
      <c r="I4" s="497"/>
      <c r="R4" s="499"/>
    </row>
    <row r="5" spans="1:18" s="498" customFormat="1">
      <c r="A5" s="490"/>
      <c r="B5" s="491"/>
      <c r="C5" s="504"/>
      <c r="D5" s="505"/>
      <c r="E5" s="506"/>
      <c r="F5" s="507"/>
      <c r="G5" s="508"/>
      <c r="H5" s="509"/>
      <c r="R5" s="510"/>
    </row>
    <row r="6" spans="1:18" s="498" customFormat="1">
      <c r="A6" s="490"/>
      <c r="B6" s="491"/>
      <c r="C6" s="492"/>
      <c r="D6" s="511"/>
      <c r="E6" s="494"/>
      <c r="F6" s="503"/>
      <c r="G6" s="495"/>
      <c r="H6" s="509"/>
      <c r="R6" s="499"/>
    </row>
    <row r="7" spans="1:18" s="498" customFormat="1">
      <c r="A7" s="490"/>
      <c r="B7" s="491"/>
      <c r="C7" s="492"/>
      <c r="D7" s="511"/>
      <c r="E7" s="494"/>
      <c r="F7" s="503"/>
      <c r="G7" s="495"/>
      <c r="H7" s="509"/>
      <c r="R7" s="510"/>
    </row>
    <row r="8" spans="1:18" s="498" customFormat="1">
      <c r="A8" s="490"/>
      <c r="B8" s="491"/>
      <c r="C8" s="491"/>
      <c r="D8" s="502"/>
      <c r="E8" s="506"/>
      <c r="F8" s="507"/>
      <c r="G8" s="508"/>
      <c r="H8" s="509"/>
      <c r="R8" s="510"/>
    </row>
    <row r="10" spans="1:18">
      <c r="A10" s="512" t="s">
        <v>527</v>
      </c>
      <c r="B10" s="513" t="s">
        <v>528</v>
      </c>
      <c r="C10" s="513"/>
      <c r="D10" s="514"/>
      <c r="E10" s="515"/>
      <c r="F10" s="516"/>
      <c r="G10" s="513"/>
      <c r="H10" s="517"/>
      <c r="R10" s="519"/>
    </row>
    <row r="11" spans="1:18">
      <c r="B11" s="513"/>
      <c r="C11" s="513"/>
      <c r="D11" s="514"/>
      <c r="E11" s="515"/>
      <c r="F11" s="516"/>
      <c r="G11" s="513"/>
      <c r="H11" s="517"/>
      <c r="R11" s="519"/>
    </row>
    <row r="13" spans="1:18" s="523" customFormat="1" ht="15.75" customHeight="1">
      <c r="A13" s="512" t="s">
        <v>529</v>
      </c>
      <c r="B13" s="513" t="s">
        <v>530</v>
      </c>
      <c r="C13" s="520"/>
      <c r="D13" s="514"/>
      <c r="E13" s="515"/>
      <c r="F13" s="516"/>
      <c r="G13" s="513"/>
      <c r="H13" s="521">
        <f>SUM(H196)</f>
        <v>0</v>
      </c>
      <c r="I13" s="522"/>
      <c r="L13" s="524"/>
      <c r="R13" s="519"/>
    </row>
    <row r="14" spans="1:18" s="523" customFormat="1" ht="15.75" customHeight="1">
      <c r="A14" s="512" t="s">
        <v>531</v>
      </c>
      <c r="B14" s="513" t="s">
        <v>532</v>
      </c>
      <c r="C14" s="513"/>
      <c r="D14" s="514"/>
      <c r="E14" s="515"/>
      <c r="F14" s="516"/>
      <c r="G14" s="513"/>
      <c r="H14" s="521">
        <f>SUM(H208)</f>
        <v>3330</v>
      </c>
      <c r="I14" s="522"/>
      <c r="L14" s="524"/>
      <c r="R14" s="519"/>
    </row>
    <row r="15" spans="1:18" s="530" customFormat="1" ht="20.25" customHeight="1">
      <c r="A15" s="525"/>
      <c r="B15" s="526"/>
      <c r="C15" s="526"/>
      <c r="D15" s="527"/>
      <c r="E15" s="526"/>
      <c r="F15" s="528"/>
      <c r="G15" s="526"/>
      <c r="H15" s="533"/>
      <c r="I15" s="529"/>
      <c r="L15" s="531"/>
      <c r="R15" s="532"/>
    </row>
    <row r="16" spans="1:18">
      <c r="B16" s="520"/>
      <c r="C16" s="520"/>
      <c r="D16" s="514"/>
      <c r="E16" s="515"/>
      <c r="F16" s="516"/>
      <c r="G16" s="513"/>
      <c r="H16" s="517"/>
      <c r="L16" s="519"/>
      <c r="R16" s="519"/>
    </row>
    <row r="17" spans="1:20" ht="13.5" thickBot="1">
      <c r="B17" s="534" t="s">
        <v>533</v>
      </c>
      <c r="C17" s="535"/>
      <c r="D17" s="536"/>
      <c r="E17" s="537"/>
      <c r="F17" s="538"/>
      <c r="G17" s="539"/>
      <c r="H17" s="521">
        <f>SUM(H13:H14)</f>
        <v>3330</v>
      </c>
      <c r="I17" s="522"/>
      <c r="K17" s="519"/>
      <c r="L17" s="540"/>
      <c r="R17" s="541"/>
    </row>
    <row r="20" spans="1:20" ht="15.75" customHeight="1">
      <c r="F20" s="545"/>
      <c r="G20" s="546"/>
      <c r="H20" s="546"/>
      <c r="L20" s="542"/>
      <c r="M20" s="542"/>
      <c r="N20" s="542"/>
      <c r="P20" s="542"/>
    </row>
    <row r="21" spans="1:20" ht="84.75" customHeight="1">
      <c r="F21" s="548"/>
      <c r="G21" s="548"/>
      <c r="H21" s="548"/>
      <c r="L21" s="542"/>
      <c r="M21" s="542"/>
      <c r="N21" s="542"/>
      <c r="P21" s="542"/>
    </row>
    <row r="23" spans="1:20">
      <c r="F23" s="549"/>
      <c r="G23" s="550"/>
      <c r="H23" s="550"/>
      <c r="L23" s="545"/>
      <c r="M23" s="546"/>
      <c r="N23" s="546"/>
      <c r="P23" s="551"/>
      <c r="R23" s="545"/>
      <c r="S23" s="546"/>
      <c r="T23" s="546"/>
    </row>
    <row r="24" spans="1:20" ht="119.25" customHeight="1">
      <c r="F24" s="552"/>
      <c r="G24" s="553"/>
      <c r="H24" s="553"/>
      <c r="L24" s="548"/>
      <c r="M24" s="554"/>
      <c r="N24" s="554"/>
      <c r="P24" s="555"/>
      <c r="R24" s="548"/>
      <c r="S24" s="548"/>
      <c r="T24" s="548"/>
    </row>
    <row r="25" spans="1:20" ht="15.75" customHeight="1"/>
    <row r="26" spans="1:20">
      <c r="F26" s="545"/>
      <c r="G26" s="546"/>
      <c r="H26" s="546"/>
      <c r="L26" s="542"/>
      <c r="M26" s="556"/>
      <c r="N26" s="556"/>
      <c r="O26" s="556"/>
      <c r="P26" s="545"/>
      <c r="Q26" s="546"/>
      <c r="R26" s="546"/>
    </row>
    <row r="27" spans="1:20" ht="133.5" customHeight="1">
      <c r="F27" s="548"/>
      <c r="G27" s="548"/>
      <c r="H27" s="548"/>
      <c r="L27" s="542"/>
      <c r="M27" s="557"/>
      <c r="N27" s="557"/>
      <c r="O27" s="557"/>
      <c r="P27" s="548"/>
      <c r="Q27" s="548"/>
      <c r="R27" s="548"/>
      <c r="T27" s="542"/>
    </row>
    <row r="28" spans="1:20">
      <c r="L28" s="545"/>
      <c r="M28" s="546"/>
      <c r="N28" s="546"/>
    </row>
    <row r="30" spans="1:20" s="523" customFormat="1" ht="13.5" thickBot="1">
      <c r="A30" s="512"/>
      <c r="B30" s="542"/>
      <c r="C30" s="542"/>
      <c r="D30" s="543"/>
      <c r="E30" s="544"/>
      <c r="F30" s="507"/>
      <c r="G30" s="508"/>
      <c r="H30" s="509"/>
      <c r="I30" s="518"/>
      <c r="R30" s="547"/>
    </row>
    <row r="31" spans="1:20" s="564" customFormat="1" ht="26.25" thickBot="1">
      <c r="A31" s="558" t="s">
        <v>0</v>
      </c>
      <c r="B31" s="559" t="s">
        <v>534</v>
      </c>
      <c r="C31" s="560" t="s">
        <v>535</v>
      </c>
      <c r="D31" s="561" t="s">
        <v>1</v>
      </c>
      <c r="E31" s="562"/>
      <c r="F31" s="563" t="s">
        <v>536</v>
      </c>
      <c r="G31" s="563"/>
      <c r="H31" s="563" t="s">
        <v>537</v>
      </c>
    </row>
    <row r="32" spans="1:20" s="523" customFormat="1">
      <c r="A32" s="512"/>
      <c r="B32" s="542"/>
      <c r="C32" s="542"/>
      <c r="D32" s="543"/>
      <c r="E32" s="544"/>
      <c r="F32" s="507"/>
      <c r="G32" s="508"/>
      <c r="H32" s="509"/>
      <c r="I32" s="518"/>
      <c r="R32" s="547"/>
    </row>
    <row r="33" spans="1:18" s="572" customFormat="1">
      <c r="A33" s="565" t="s">
        <v>538</v>
      </c>
      <c r="B33" s="566" t="s">
        <v>517</v>
      </c>
      <c r="C33" s="566"/>
      <c r="D33" s="567"/>
      <c r="E33" s="568"/>
      <c r="F33" s="569"/>
      <c r="G33" s="570"/>
      <c r="H33" s="517"/>
      <c r="I33" s="571"/>
      <c r="R33" s="573"/>
    </row>
    <row r="34" spans="1:18" s="523" customFormat="1">
      <c r="A34" s="512"/>
      <c r="B34" s="542"/>
      <c r="C34" s="542"/>
      <c r="D34" s="543"/>
      <c r="E34" s="544"/>
      <c r="F34" s="507"/>
      <c r="G34" s="508"/>
      <c r="H34" s="509"/>
      <c r="I34" s="518"/>
      <c r="R34" s="547"/>
    </row>
    <row r="35" spans="1:18">
      <c r="A35" s="574" t="s">
        <v>539</v>
      </c>
      <c r="B35" s="575" t="s">
        <v>11</v>
      </c>
      <c r="C35" s="575"/>
      <c r="D35" s="576"/>
      <c r="E35" s="523"/>
      <c r="F35" s="577"/>
      <c r="G35" s="575"/>
      <c r="H35" s="578"/>
      <c r="I35" s="523"/>
      <c r="R35" s="524"/>
    </row>
    <row r="36" spans="1:18" s="523" customFormat="1">
      <c r="A36" s="512"/>
      <c r="B36" s="542"/>
      <c r="C36" s="542"/>
      <c r="D36" s="543"/>
      <c r="E36" s="544"/>
      <c r="F36" s="507"/>
      <c r="G36" s="508"/>
      <c r="H36" s="509"/>
      <c r="I36" s="518"/>
      <c r="R36" s="547"/>
    </row>
    <row r="37" spans="1:18" s="572" customFormat="1">
      <c r="A37" s="565" t="s">
        <v>540</v>
      </c>
      <c r="B37" s="566" t="s">
        <v>541</v>
      </c>
      <c r="C37" s="566"/>
      <c r="D37" s="567"/>
      <c r="E37" s="568"/>
      <c r="F37" s="569"/>
      <c r="G37" s="570"/>
      <c r="H37" s="517"/>
      <c r="I37" s="571"/>
      <c r="R37" s="573"/>
    </row>
    <row r="38" spans="1:18" s="523" customFormat="1">
      <c r="A38" s="512"/>
      <c r="B38" s="542"/>
      <c r="C38" s="542"/>
      <c r="D38" s="543"/>
      <c r="E38" s="544"/>
      <c r="F38" s="507"/>
      <c r="G38" s="508"/>
      <c r="H38" s="509"/>
      <c r="I38" s="518"/>
      <c r="R38" s="547"/>
    </row>
    <row r="39" spans="1:18" s="523" customFormat="1" ht="38.25">
      <c r="A39" s="579" t="s">
        <v>362</v>
      </c>
      <c r="B39" s="580" t="s">
        <v>542</v>
      </c>
      <c r="C39" s="581" t="s">
        <v>436</v>
      </c>
      <c r="D39" s="582">
        <v>8</v>
      </c>
      <c r="F39" s="583"/>
      <c r="G39" s="575"/>
      <c r="H39" s="583">
        <f>D39*F39</f>
        <v>0</v>
      </c>
      <c r="I39" s="518"/>
      <c r="R39" s="547"/>
    </row>
    <row r="40" spans="1:18" s="523" customFormat="1">
      <c r="A40" s="584"/>
      <c r="B40" s="575"/>
      <c r="C40" s="575"/>
      <c r="D40" s="585"/>
      <c r="E40" s="586"/>
      <c r="F40" s="587"/>
      <c r="G40" s="588"/>
      <c r="H40" s="589"/>
      <c r="R40" s="524"/>
    </row>
    <row r="41" spans="1:18" s="592" customFormat="1" ht="12.75" customHeight="1">
      <c r="A41" s="590" t="s">
        <v>359</v>
      </c>
      <c r="B41" s="591" t="s">
        <v>543</v>
      </c>
      <c r="C41" s="581" t="s">
        <v>436</v>
      </c>
      <c r="D41" s="582">
        <v>6</v>
      </c>
      <c r="E41" s="523"/>
      <c r="F41" s="583"/>
      <c r="G41" s="575"/>
      <c r="H41" s="583">
        <f>D41*F41</f>
        <v>0</v>
      </c>
      <c r="I41" s="523"/>
      <c r="L41" s="593"/>
      <c r="R41" s="524"/>
    </row>
    <row r="42" spans="1:18" s="592" customFormat="1" ht="12.75" customHeight="1">
      <c r="A42" s="590"/>
      <c r="B42" s="591"/>
      <c r="C42" s="581"/>
      <c r="D42" s="582"/>
      <c r="E42" s="523"/>
      <c r="F42" s="583"/>
      <c r="G42" s="594"/>
      <c r="H42" s="583"/>
      <c r="I42" s="595"/>
      <c r="J42" s="596"/>
      <c r="L42" s="593"/>
      <c r="R42" s="524"/>
    </row>
    <row r="43" spans="1:18" s="599" customFormat="1" ht="51" customHeight="1">
      <c r="A43" s="590" t="s">
        <v>354</v>
      </c>
      <c r="B43" s="591" t="s">
        <v>544</v>
      </c>
      <c r="C43" s="597" t="s">
        <v>436</v>
      </c>
      <c r="D43" s="598">
        <v>4</v>
      </c>
      <c r="F43" s="600"/>
      <c r="G43" s="601"/>
      <c r="H43" s="600">
        <f>D43*F43</f>
        <v>0</v>
      </c>
      <c r="L43" s="557"/>
      <c r="R43" s="602"/>
    </row>
    <row r="44" spans="1:18" s="523" customFormat="1">
      <c r="A44" s="603"/>
      <c r="B44" s="593"/>
      <c r="C44" s="604"/>
      <c r="D44" s="605"/>
      <c r="E44" s="592"/>
      <c r="F44" s="606"/>
      <c r="G44" s="607"/>
      <c r="H44" s="608"/>
      <c r="I44" s="592"/>
      <c r="R44" s="609"/>
    </row>
    <row r="45" spans="1:18" s="572" customFormat="1">
      <c r="A45" s="574" t="s">
        <v>540</v>
      </c>
      <c r="B45" s="610" t="s">
        <v>545</v>
      </c>
      <c r="C45" s="611"/>
      <c r="D45" s="612"/>
      <c r="E45" s="568"/>
      <c r="F45" s="613"/>
      <c r="G45" s="570"/>
      <c r="H45" s="521">
        <f>SUM(H39:H43)</f>
        <v>0</v>
      </c>
      <c r="I45" s="568"/>
      <c r="J45" s="614"/>
      <c r="R45" s="573"/>
    </row>
    <row r="46" spans="1:18">
      <c r="A46" s="615"/>
      <c r="B46" s="580"/>
      <c r="C46" s="581"/>
      <c r="D46" s="616"/>
      <c r="E46" s="523"/>
      <c r="F46" s="583"/>
      <c r="G46" s="575"/>
      <c r="H46" s="583"/>
    </row>
    <row r="47" spans="1:18" s="572" customFormat="1">
      <c r="A47" s="565" t="s">
        <v>546</v>
      </c>
      <c r="B47" s="566" t="s">
        <v>547</v>
      </c>
      <c r="C47" s="566"/>
      <c r="D47" s="567"/>
      <c r="E47" s="569"/>
      <c r="F47" s="517"/>
      <c r="G47" s="610"/>
      <c r="H47" s="610"/>
      <c r="I47" s="571"/>
      <c r="R47" s="573"/>
    </row>
    <row r="48" spans="1:18" s="523" customFormat="1">
      <c r="A48" s="512"/>
      <c r="B48" s="542"/>
      <c r="C48" s="542"/>
      <c r="D48" s="543"/>
      <c r="E48" s="507"/>
      <c r="F48" s="509"/>
      <c r="G48" s="575"/>
      <c r="H48" s="575"/>
      <c r="I48" s="518"/>
      <c r="R48" s="547"/>
    </row>
    <row r="49" spans="1:18" s="572" customFormat="1" ht="25.5">
      <c r="A49" s="579" t="s">
        <v>362</v>
      </c>
      <c r="B49" s="617" t="s">
        <v>548</v>
      </c>
      <c r="C49" s="597" t="s">
        <v>13</v>
      </c>
      <c r="D49" s="598">
        <v>3</v>
      </c>
      <c r="E49" s="610"/>
      <c r="F49" s="600"/>
      <c r="G49" s="610"/>
      <c r="H49" s="600">
        <f>D49*F49</f>
        <v>0</v>
      </c>
      <c r="I49" s="571"/>
      <c r="R49" s="618"/>
    </row>
    <row r="50" spans="1:18" s="572" customFormat="1">
      <c r="A50" s="603"/>
      <c r="B50" s="557" t="s">
        <v>549</v>
      </c>
      <c r="C50" s="619"/>
      <c r="D50" s="620"/>
      <c r="E50" s="621"/>
      <c r="F50" s="608"/>
      <c r="G50" s="610"/>
      <c r="H50" s="610"/>
      <c r="I50" s="599"/>
      <c r="R50" s="602"/>
    </row>
    <row r="51" spans="1:18" s="523" customFormat="1">
      <c r="A51" s="603"/>
      <c r="B51" s="593"/>
      <c r="C51" s="604"/>
      <c r="D51" s="605"/>
      <c r="E51" s="607"/>
      <c r="F51" s="606"/>
      <c r="G51" s="607"/>
      <c r="H51" s="608"/>
      <c r="I51" s="592"/>
      <c r="R51" s="609"/>
    </row>
    <row r="52" spans="1:18" s="572" customFormat="1">
      <c r="A52" s="574" t="s">
        <v>546</v>
      </c>
      <c r="B52" s="566" t="s">
        <v>547</v>
      </c>
      <c r="C52" s="611"/>
      <c r="D52" s="612"/>
      <c r="E52" s="570"/>
      <c r="F52" s="613"/>
      <c r="G52" s="570"/>
      <c r="H52" s="521">
        <f>SUM(H49:H51)</f>
        <v>0</v>
      </c>
      <c r="I52" s="568"/>
      <c r="J52" s="614"/>
      <c r="R52" s="573"/>
    </row>
    <row r="53" spans="1:18" s="523" customFormat="1">
      <c r="A53" s="603"/>
      <c r="B53" s="575"/>
      <c r="C53" s="622"/>
      <c r="D53" s="623"/>
      <c r="E53" s="515"/>
      <c r="F53" s="624"/>
      <c r="G53" s="513"/>
      <c r="H53" s="583"/>
      <c r="I53" s="515"/>
      <c r="J53" s="524"/>
      <c r="R53" s="519"/>
    </row>
    <row r="54" spans="1:18" s="572" customFormat="1">
      <c r="A54" s="625" t="s">
        <v>539</v>
      </c>
      <c r="B54" s="626" t="s">
        <v>550</v>
      </c>
      <c r="C54" s="626"/>
      <c r="D54" s="627"/>
      <c r="E54" s="628"/>
      <c r="F54" s="629"/>
      <c r="G54" s="539"/>
      <c r="H54" s="521">
        <f>SUM(H45+H52)</f>
        <v>0</v>
      </c>
      <c r="I54" s="571"/>
      <c r="R54" s="573"/>
    </row>
    <row r="55" spans="1:18" s="572" customFormat="1">
      <c r="A55" s="512"/>
      <c r="B55" s="566"/>
      <c r="C55" s="566"/>
      <c r="D55" s="567"/>
      <c r="E55" s="568"/>
      <c r="F55" s="569"/>
      <c r="G55" s="570"/>
      <c r="H55" s="517"/>
      <c r="I55" s="571"/>
      <c r="R55" s="573"/>
    </row>
    <row r="56" spans="1:18">
      <c r="A56" s="574" t="s">
        <v>551</v>
      </c>
      <c r="B56" s="575" t="s">
        <v>503</v>
      </c>
      <c r="C56" s="575"/>
      <c r="D56" s="576"/>
      <c r="E56" s="523"/>
      <c r="F56" s="577"/>
      <c r="G56" s="575"/>
      <c r="H56" s="578"/>
      <c r="I56" s="523"/>
      <c r="R56" s="524"/>
    </row>
    <row r="57" spans="1:18" s="523" customFormat="1">
      <c r="A57" s="512"/>
      <c r="B57" s="542"/>
      <c r="C57" s="542"/>
      <c r="D57" s="543"/>
      <c r="E57" s="544"/>
      <c r="F57" s="507"/>
      <c r="G57" s="508"/>
      <c r="H57" s="509"/>
      <c r="I57" s="518"/>
      <c r="R57" s="547"/>
    </row>
    <row r="58" spans="1:18" s="572" customFormat="1">
      <c r="A58" s="565" t="s">
        <v>552</v>
      </c>
      <c r="B58" s="566" t="s">
        <v>553</v>
      </c>
      <c r="C58" s="566"/>
      <c r="D58" s="567"/>
      <c r="E58" s="568"/>
      <c r="F58" s="569"/>
      <c r="G58" s="570"/>
      <c r="H58" s="517"/>
      <c r="I58" s="571"/>
      <c r="R58" s="573"/>
    </row>
    <row r="59" spans="1:18">
      <c r="A59" s="615"/>
      <c r="B59" s="580"/>
      <c r="C59" s="581"/>
      <c r="D59" s="616"/>
      <c r="E59" s="523"/>
      <c r="F59" s="583"/>
      <c r="G59" s="575"/>
      <c r="H59" s="583"/>
    </row>
    <row r="60" spans="1:18" ht="38.25">
      <c r="A60" s="590" t="s">
        <v>362</v>
      </c>
      <c r="B60" s="580" t="s">
        <v>554</v>
      </c>
      <c r="C60" s="630" t="s">
        <v>555</v>
      </c>
      <c r="D60" s="631">
        <v>340</v>
      </c>
      <c r="E60" s="523"/>
      <c r="F60" s="583"/>
      <c r="G60" s="575"/>
      <c r="H60" s="583">
        <f>D60*F60</f>
        <v>0</v>
      </c>
    </row>
    <row r="61" spans="1:18">
      <c r="A61" s="590"/>
      <c r="B61" s="580"/>
      <c r="C61" s="581"/>
      <c r="D61" s="616"/>
      <c r="E61" s="523"/>
      <c r="F61" s="583"/>
      <c r="G61" s="575"/>
      <c r="H61" s="583"/>
    </row>
    <row r="62" spans="1:18" ht="51">
      <c r="A62" s="590" t="s">
        <v>359</v>
      </c>
      <c r="B62" s="580" t="s">
        <v>556</v>
      </c>
      <c r="C62" s="630" t="s">
        <v>555</v>
      </c>
      <c r="D62" s="631">
        <v>35</v>
      </c>
      <c r="E62" s="523"/>
      <c r="F62" s="583"/>
      <c r="G62" s="575"/>
      <c r="H62" s="583">
        <f>D62*F62</f>
        <v>0</v>
      </c>
    </row>
    <row r="63" spans="1:18">
      <c r="A63" s="590"/>
      <c r="B63" s="580"/>
      <c r="C63" s="581"/>
      <c r="D63" s="616"/>
      <c r="E63" s="523"/>
      <c r="F63" s="583"/>
      <c r="G63" s="575"/>
      <c r="H63" s="583"/>
    </row>
    <row r="64" spans="1:18" ht="51">
      <c r="A64" s="590" t="s">
        <v>354</v>
      </c>
      <c r="B64" s="580" t="s">
        <v>557</v>
      </c>
      <c r="C64" s="630" t="s">
        <v>555</v>
      </c>
      <c r="D64" s="631">
        <v>28</v>
      </c>
      <c r="E64" s="523"/>
      <c r="F64" s="583"/>
      <c r="G64" s="575"/>
      <c r="H64" s="583">
        <f>D64*F64</f>
        <v>0</v>
      </c>
    </row>
    <row r="65" spans="1:18" s="523" customFormat="1">
      <c r="A65" s="603"/>
      <c r="B65" s="593"/>
      <c r="C65" s="604"/>
      <c r="D65" s="605"/>
      <c r="E65" s="592"/>
      <c r="F65" s="606"/>
      <c r="G65" s="607"/>
      <c r="H65" s="608"/>
      <c r="I65" s="592"/>
      <c r="R65" s="609"/>
    </row>
    <row r="66" spans="1:18" s="572" customFormat="1">
      <c r="A66" s="574" t="s">
        <v>552</v>
      </c>
      <c r="B66" s="610" t="s">
        <v>558</v>
      </c>
      <c r="C66" s="611"/>
      <c r="D66" s="612"/>
      <c r="E66" s="568"/>
      <c r="F66" s="613"/>
      <c r="G66" s="570"/>
      <c r="H66" s="521">
        <f>SUM(H60:H64)</f>
        <v>0</v>
      </c>
      <c r="I66" s="568"/>
      <c r="J66" s="614"/>
      <c r="R66" s="573"/>
    </row>
    <row r="67" spans="1:18">
      <c r="A67" s="615"/>
      <c r="B67" s="580"/>
      <c r="C67" s="581"/>
      <c r="D67" s="616"/>
      <c r="E67" s="523"/>
      <c r="F67" s="583"/>
      <c r="G67" s="575"/>
      <c r="H67" s="583"/>
    </row>
    <row r="68" spans="1:18" s="572" customFormat="1">
      <c r="A68" s="512"/>
      <c r="B68" s="566"/>
      <c r="C68" s="566"/>
      <c r="D68" s="567"/>
      <c r="E68" s="568"/>
      <c r="F68" s="569"/>
      <c r="G68" s="570"/>
      <c r="H68" s="517"/>
      <c r="I68" s="571"/>
      <c r="R68" s="573"/>
    </row>
    <row r="69" spans="1:18">
      <c r="A69" s="574" t="s">
        <v>559</v>
      </c>
      <c r="B69" s="575" t="s">
        <v>560</v>
      </c>
      <c r="C69" s="575"/>
      <c r="D69" s="576"/>
      <c r="E69" s="523"/>
      <c r="F69" s="577"/>
      <c r="G69" s="575"/>
      <c r="H69" s="578"/>
      <c r="I69" s="523"/>
      <c r="R69" s="524"/>
    </row>
    <row r="70" spans="1:18" s="572" customFormat="1">
      <c r="A70" s="512"/>
      <c r="B70" s="566"/>
      <c r="C70" s="566"/>
      <c r="D70" s="567"/>
      <c r="E70" s="568"/>
      <c r="F70" s="569"/>
      <c r="G70" s="570"/>
      <c r="H70" s="517"/>
      <c r="I70" s="571"/>
      <c r="R70" s="573"/>
    </row>
    <row r="71" spans="1:18" ht="25.5">
      <c r="A71" s="590" t="s">
        <v>362</v>
      </c>
      <c r="B71" s="580" t="s">
        <v>561</v>
      </c>
      <c r="C71" s="630" t="s">
        <v>555</v>
      </c>
      <c r="D71" s="631">
        <v>62</v>
      </c>
      <c r="E71" s="523"/>
      <c r="F71" s="583"/>
      <c r="G71" s="575"/>
      <c r="H71" s="583">
        <f>D71*F71</f>
        <v>0</v>
      </c>
    </row>
    <row r="72" spans="1:18">
      <c r="A72" s="590"/>
      <c r="B72" s="580"/>
      <c r="C72" s="581"/>
      <c r="D72" s="616"/>
      <c r="E72" s="523"/>
      <c r="F72" s="583"/>
      <c r="G72" s="575"/>
      <c r="H72" s="583"/>
    </row>
    <row r="73" spans="1:18" ht="38.25">
      <c r="A73" s="590" t="s">
        <v>359</v>
      </c>
      <c r="B73" s="580" t="s">
        <v>562</v>
      </c>
      <c r="C73" s="630" t="s">
        <v>555</v>
      </c>
      <c r="D73" s="631">
        <v>288</v>
      </c>
      <c r="E73" s="523"/>
      <c r="F73" s="583"/>
      <c r="G73" s="575"/>
      <c r="H73" s="583">
        <f>D73*F73</f>
        <v>0</v>
      </c>
    </row>
    <row r="74" spans="1:18">
      <c r="A74" s="632"/>
      <c r="B74" s="580"/>
      <c r="C74" s="581"/>
      <c r="D74" s="616"/>
      <c r="E74" s="523"/>
      <c r="F74" s="583"/>
      <c r="G74" s="575"/>
      <c r="H74" s="583"/>
    </row>
    <row r="75" spans="1:18" s="572" customFormat="1">
      <c r="A75" s="633" t="s">
        <v>559</v>
      </c>
      <c r="B75" s="575" t="s">
        <v>563</v>
      </c>
      <c r="C75" s="611"/>
      <c r="D75" s="612"/>
      <c r="E75" s="568"/>
      <c r="F75" s="613"/>
      <c r="G75" s="570"/>
      <c r="H75" s="521">
        <f>SUM(H71:H73)</f>
        <v>0</v>
      </c>
      <c r="I75" s="568"/>
      <c r="J75" s="614"/>
      <c r="R75" s="573"/>
    </row>
    <row r="76" spans="1:18" s="572" customFormat="1">
      <c r="A76" s="634"/>
      <c r="B76" s="575"/>
      <c r="C76" s="611"/>
      <c r="D76" s="612"/>
      <c r="E76" s="568"/>
      <c r="F76" s="613"/>
      <c r="G76" s="570"/>
      <c r="H76" s="635"/>
      <c r="I76" s="568"/>
      <c r="J76" s="614"/>
      <c r="R76" s="573"/>
    </row>
    <row r="77" spans="1:18" s="572" customFormat="1">
      <c r="A77" s="636"/>
      <c r="B77" s="566"/>
      <c r="C77" s="566"/>
      <c r="D77" s="567"/>
      <c r="E77" s="568"/>
      <c r="F77" s="569"/>
      <c r="G77" s="570"/>
      <c r="H77" s="517"/>
      <c r="I77" s="571"/>
      <c r="R77" s="573"/>
    </row>
    <row r="78" spans="1:18">
      <c r="A78" s="574" t="s">
        <v>564</v>
      </c>
      <c r="B78" s="575" t="s">
        <v>565</v>
      </c>
      <c r="C78" s="575"/>
      <c r="D78" s="576"/>
      <c r="E78" s="523"/>
      <c r="F78" s="577"/>
      <c r="G78" s="575"/>
      <c r="H78" s="578"/>
      <c r="I78" s="523"/>
      <c r="R78" s="524"/>
    </row>
    <row r="79" spans="1:18" s="572" customFormat="1">
      <c r="A79" s="634"/>
      <c r="B79" s="575"/>
      <c r="C79" s="611"/>
      <c r="D79" s="612"/>
      <c r="E79" s="568"/>
      <c r="F79" s="613"/>
      <c r="G79" s="570"/>
      <c r="H79" s="635"/>
      <c r="I79" s="568"/>
      <c r="J79" s="614"/>
      <c r="R79" s="573"/>
    </row>
    <row r="80" spans="1:18" s="592" customFormat="1" ht="30.75" customHeight="1">
      <c r="A80" s="590" t="s">
        <v>362</v>
      </c>
      <c r="B80" s="591" t="s">
        <v>566</v>
      </c>
      <c r="C80" s="581" t="s">
        <v>567</v>
      </c>
      <c r="D80" s="616">
        <v>350</v>
      </c>
      <c r="E80" s="523"/>
      <c r="F80" s="583"/>
      <c r="G80" s="575"/>
      <c r="H80" s="583">
        <f>D80*F80</f>
        <v>0</v>
      </c>
      <c r="I80" s="523"/>
      <c r="L80" s="593"/>
      <c r="R80" s="524"/>
    </row>
    <row r="81" spans="1:18">
      <c r="A81" s="615"/>
      <c r="B81" s="580"/>
      <c r="C81" s="581"/>
      <c r="D81" s="616"/>
      <c r="E81" s="523"/>
      <c r="F81" s="583"/>
      <c r="G81" s="575"/>
      <c r="H81" s="583"/>
    </row>
    <row r="82" spans="1:18" s="572" customFormat="1">
      <c r="A82" s="574" t="s">
        <v>564</v>
      </c>
      <c r="B82" s="575" t="s">
        <v>568</v>
      </c>
      <c r="C82" s="611"/>
      <c r="D82" s="612"/>
      <c r="E82" s="568"/>
      <c r="F82" s="613"/>
      <c r="G82" s="570"/>
      <c r="H82" s="521">
        <f>SUM(H77:H81)</f>
        <v>0</v>
      </c>
      <c r="I82" s="568"/>
      <c r="J82" s="614"/>
      <c r="R82" s="573"/>
    </row>
    <row r="83" spans="1:18" s="572" customFormat="1">
      <c r="A83" s="574"/>
      <c r="B83" s="575"/>
      <c r="C83" s="611"/>
      <c r="D83" s="612"/>
      <c r="E83" s="568"/>
      <c r="F83" s="613"/>
      <c r="G83" s="570"/>
      <c r="H83" s="635"/>
      <c r="I83" s="568"/>
      <c r="J83" s="614"/>
      <c r="R83" s="573"/>
    </row>
    <row r="84" spans="1:18" s="523" customFormat="1">
      <c r="A84" s="603"/>
      <c r="B84" s="575"/>
      <c r="C84" s="622"/>
      <c r="D84" s="623"/>
      <c r="E84" s="515"/>
      <c r="F84" s="624"/>
      <c r="G84" s="513"/>
      <c r="H84" s="637"/>
      <c r="I84" s="515"/>
      <c r="J84" s="524"/>
      <c r="R84" s="519"/>
    </row>
    <row r="85" spans="1:18" s="572" customFormat="1">
      <c r="A85" s="625" t="s">
        <v>551</v>
      </c>
      <c r="B85" s="626" t="s">
        <v>569</v>
      </c>
      <c r="C85" s="626"/>
      <c r="D85" s="627"/>
      <c r="E85" s="628"/>
      <c r="F85" s="629"/>
      <c r="G85" s="539"/>
      <c r="H85" s="638">
        <f>SUM(H82+H75+H66)</f>
        <v>0</v>
      </c>
      <c r="I85" s="571"/>
      <c r="R85" s="573"/>
    </row>
    <row r="86" spans="1:18" s="572" customFormat="1">
      <c r="A86" s="565"/>
      <c r="B86" s="566"/>
      <c r="C86" s="566"/>
      <c r="D86" s="639"/>
      <c r="E86" s="568"/>
      <c r="F86" s="640"/>
      <c r="G86" s="568"/>
      <c r="H86" s="573"/>
      <c r="I86" s="571"/>
      <c r="R86" s="573"/>
    </row>
    <row r="87" spans="1:18">
      <c r="A87" s="574" t="s">
        <v>570</v>
      </c>
      <c r="B87" s="575" t="s">
        <v>571</v>
      </c>
      <c r="C87" s="575"/>
      <c r="D87" s="576"/>
      <c r="E87" s="523"/>
      <c r="F87" s="577"/>
      <c r="G87" s="575"/>
      <c r="H87" s="578"/>
      <c r="I87" s="523"/>
      <c r="R87" s="524"/>
    </row>
    <row r="88" spans="1:18" s="523" customFormat="1">
      <c r="A88" s="565"/>
      <c r="B88" s="542"/>
      <c r="C88" s="542"/>
      <c r="D88" s="543"/>
      <c r="E88" s="544"/>
      <c r="F88" s="507"/>
      <c r="G88" s="508"/>
      <c r="H88" s="509"/>
      <c r="I88" s="518"/>
      <c r="R88" s="547"/>
    </row>
    <row r="89" spans="1:18" s="572" customFormat="1">
      <c r="A89" s="565" t="s">
        <v>572</v>
      </c>
      <c r="B89" s="575" t="s">
        <v>573</v>
      </c>
      <c r="C89" s="566"/>
      <c r="D89" s="567"/>
      <c r="E89" s="568"/>
      <c r="F89" s="569"/>
      <c r="G89" s="570"/>
      <c r="H89" s="517"/>
      <c r="I89" s="571"/>
      <c r="R89" s="573"/>
    </row>
    <row r="90" spans="1:18" s="523" customFormat="1">
      <c r="A90" s="512"/>
      <c r="B90" s="542"/>
      <c r="C90" s="542"/>
      <c r="D90" s="543"/>
      <c r="E90" s="544"/>
      <c r="F90" s="507"/>
      <c r="G90" s="508"/>
      <c r="H90" s="509"/>
      <c r="I90" s="518"/>
      <c r="R90" s="547"/>
    </row>
    <row r="91" spans="1:18" s="523" customFormat="1">
      <c r="A91" s="615"/>
      <c r="B91" s="580"/>
      <c r="C91" s="581"/>
      <c r="D91" s="641"/>
      <c r="F91" s="642"/>
      <c r="G91" s="575"/>
      <c r="H91" s="578"/>
      <c r="R91" s="524"/>
    </row>
    <row r="92" spans="1:18" s="592" customFormat="1" ht="25.5" customHeight="1">
      <c r="A92" s="590" t="s">
        <v>362</v>
      </c>
      <c r="B92" s="591" t="s">
        <v>574</v>
      </c>
      <c r="C92" s="581" t="s">
        <v>575</v>
      </c>
      <c r="D92" s="616">
        <v>185</v>
      </c>
      <c r="E92" s="523"/>
      <c r="F92" s="583"/>
      <c r="G92" s="575"/>
      <c r="H92" s="583">
        <f>D92*F92</f>
        <v>0</v>
      </c>
      <c r="I92" s="523"/>
      <c r="L92" s="593"/>
      <c r="R92" s="524"/>
    </row>
    <row r="93" spans="1:18" s="523" customFormat="1">
      <c r="A93" s="590"/>
      <c r="B93" s="643"/>
      <c r="C93" s="597"/>
      <c r="D93" s="620"/>
      <c r="F93" s="642"/>
      <c r="G93" s="575"/>
      <c r="H93" s="578"/>
      <c r="R93" s="524"/>
    </row>
    <row r="94" spans="1:18" s="592" customFormat="1" ht="38.25">
      <c r="A94" s="590" t="s">
        <v>359</v>
      </c>
      <c r="B94" s="591" t="s">
        <v>576</v>
      </c>
      <c r="C94" s="581" t="s">
        <v>575</v>
      </c>
      <c r="D94" s="616">
        <v>770</v>
      </c>
      <c r="E94" s="523"/>
      <c r="F94" s="583"/>
      <c r="G94" s="575"/>
      <c r="H94" s="583">
        <f>D94*F94</f>
        <v>0</v>
      </c>
      <c r="I94" s="523"/>
      <c r="L94" s="593"/>
      <c r="R94" s="524"/>
    </row>
    <row r="96" spans="1:18" s="572" customFormat="1">
      <c r="A96" s="574" t="s">
        <v>572</v>
      </c>
      <c r="B96" s="575" t="s">
        <v>577</v>
      </c>
      <c r="C96" s="611"/>
      <c r="D96" s="612"/>
      <c r="E96" s="568"/>
      <c r="F96" s="613"/>
      <c r="G96" s="570"/>
      <c r="H96" s="521">
        <f>SUM(H91:H95)</f>
        <v>0</v>
      </c>
      <c r="I96" s="568"/>
      <c r="J96" s="614"/>
      <c r="R96" s="573"/>
    </row>
    <row r="97" spans="1:18" s="523" customFormat="1">
      <c r="A97" s="512"/>
      <c r="B97" s="542"/>
      <c r="C97" s="542"/>
      <c r="D97" s="543"/>
      <c r="E97" s="544"/>
      <c r="F97" s="507"/>
      <c r="G97" s="508"/>
      <c r="H97" s="509"/>
      <c r="I97" s="518"/>
      <c r="R97" s="547"/>
    </row>
    <row r="98" spans="1:18" s="572" customFormat="1">
      <c r="A98" s="565" t="s">
        <v>578</v>
      </c>
      <c r="B98" s="575" t="s">
        <v>579</v>
      </c>
      <c r="C98" s="566"/>
      <c r="D98" s="567"/>
      <c r="E98" s="568"/>
      <c r="F98" s="569"/>
      <c r="G98" s="570"/>
      <c r="H98" s="517"/>
      <c r="I98" s="571"/>
      <c r="R98" s="573"/>
    </row>
    <row r="99" spans="1:18" s="572" customFormat="1">
      <c r="A99" s="574"/>
      <c r="B99" s="575"/>
      <c r="C99" s="611"/>
      <c r="D99" s="612"/>
      <c r="E99" s="568"/>
      <c r="F99" s="613"/>
      <c r="G99" s="570"/>
      <c r="H99" s="635"/>
      <c r="I99" s="568"/>
      <c r="J99" s="614"/>
      <c r="R99" s="573"/>
    </row>
    <row r="100" spans="1:18" s="592" customFormat="1" ht="126.75" customHeight="1">
      <c r="A100" s="590" t="s">
        <v>362</v>
      </c>
      <c r="B100" s="591" t="s">
        <v>580</v>
      </c>
      <c r="C100" s="581" t="s">
        <v>13</v>
      </c>
      <c r="D100" s="616">
        <v>26</v>
      </c>
      <c r="E100" s="523"/>
      <c r="F100" s="583"/>
      <c r="G100" s="575"/>
      <c r="H100" s="583">
        <f>D100*F100</f>
        <v>0</v>
      </c>
      <c r="I100" s="523"/>
      <c r="L100" s="593"/>
      <c r="R100" s="524"/>
    </row>
    <row r="101" spans="1:18" s="523" customFormat="1">
      <c r="A101" s="590"/>
      <c r="B101" s="643"/>
      <c r="C101" s="597"/>
      <c r="D101" s="620"/>
      <c r="F101" s="642"/>
      <c r="G101" s="575"/>
      <c r="H101" s="578"/>
      <c r="R101" s="524"/>
    </row>
    <row r="102" spans="1:18" s="523" customFormat="1" ht="38.25">
      <c r="A102" s="590" t="s">
        <v>359</v>
      </c>
      <c r="B102" s="580" t="s">
        <v>581</v>
      </c>
      <c r="C102" s="581" t="s">
        <v>13</v>
      </c>
      <c r="D102" s="616">
        <v>26</v>
      </c>
      <c r="F102" s="583"/>
      <c r="G102" s="575"/>
      <c r="H102" s="583">
        <f>D102*F102</f>
        <v>0</v>
      </c>
      <c r="R102" s="524"/>
    </row>
    <row r="103" spans="1:18" ht="12.75" customHeight="1"/>
    <row r="104" spans="1:18" s="572" customFormat="1" ht="12.75" customHeight="1">
      <c r="A104" s="574" t="s">
        <v>578</v>
      </c>
      <c r="B104" s="575" t="s">
        <v>582</v>
      </c>
      <c r="C104" s="611"/>
      <c r="D104" s="612"/>
      <c r="E104" s="568"/>
      <c r="F104" s="613"/>
      <c r="G104" s="570"/>
      <c r="H104" s="521">
        <f>SUM(H100:H102)</f>
        <v>0</v>
      </c>
      <c r="I104" s="568"/>
      <c r="J104" s="614"/>
      <c r="R104" s="573"/>
    </row>
    <row r="105" spans="1:18" s="523" customFormat="1" ht="12.75" customHeight="1">
      <c r="A105" s="603"/>
      <c r="B105" s="575"/>
      <c r="C105" s="622"/>
      <c r="D105" s="623"/>
      <c r="E105" s="515"/>
      <c r="F105" s="624"/>
      <c r="G105" s="513"/>
      <c r="H105" s="644"/>
      <c r="I105" s="515"/>
      <c r="J105" s="524"/>
      <c r="R105" s="519"/>
    </row>
    <row r="106" spans="1:18" s="572" customFormat="1" ht="12.75" customHeight="1">
      <c r="A106" s="625" t="s">
        <v>570</v>
      </c>
      <c r="B106" s="645" t="s">
        <v>583</v>
      </c>
      <c r="C106" s="626"/>
      <c r="D106" s="627"/>
      <c r="E106" s="628"/>
      <c r="F106" s="629"/>
      <c r="G106" s="539"/>
      <c r="H106" s="521">
        <f>SUM(H104+H96)</f>
        <v>0</v>
      </c>
      <c r="I106" s="571"/>
      <c r="R106" s="573"/>
    </row>
    <row r="107" spans="1:18" s="572" customFormat="1" ht="12.75" customHeight="1">
      <c r="A107" s="512"/>
      <c r="B107" s="566"/>
      <c r="C107" s="566"/>
      <c r="D107" s="567"/>
      <c r="E107" s="568"/>
      <c r="F107" s="569"/>
      <c r="G107" s="570"/>
      <c r="H107" s="517"/>
      <c r="I107" s="571"/>
      <c r="R107" s="573"/>
    </row>
    <row r="108" spans="1:18" ht="12.75" customHeight="1">
      <c r="A108" s="574" t="s">
        <v>584</v>
      </c>
      <c r="B108" s="575" t="s">
        <v>585</v>
      </c>
      <c r="C108" s="575"/>
      <c r="D108" s="576"/>
      <c r="E108" s="523"/>
      <c r="F108" s="577"/>
      <c r="G108" s="575"/>
      <c r="H108" s="578"/>
      <c r="I108" s="523"/>
      <c r="R108" s="524"/>
    </row>
    <row r="109" spans="1:18" s="523" customFormat="1" ht="12.75" customHeight="1">
      <c r="A109" s="565"/>
      <c r="B109" s="542"/>
      <c r="C109" s="542"/>
      <c r="D109" s="543"/>
      <c r="E109" s="544"/>
      <c r="F109" s="507"/>
      <c r="G109" s="508"/>
      <c r="H109" s="509"/>
      <c r="I109" s="518"/>
      <c r="R109" s="547"/>
    </row>
    <row r="110" spans="1:18" s="572" customFormat="1" ht="12.75" customHeight="1">
      <c r="A110" s="565" t="s">
        <v>586</v>
      </c>
      <c r="B110" s="575" t="s">
        <v>587</v>
      </c>
      <c r="C110" s="566"/>
      <c r="D110" s="567"/>
      <c r="E110" s="568"/>
      <c r="F110" s="569"/>
      <c r="G110" s="570"/>
      <c r="H110" s="517"/>
      <c r="I110" s="571"/>
      <c r="R110" s="573"/>
    </row>
    <row r="111" spans="1:18" s="572" customFormat="1" ht="12.75" customHeight="1">
      <c r="A111" s="512"/>
      <c r="B111" s="646"/>
      <c r="C111" s="646"/>
      <c r="D111" s="647"/>
      <c r="E111" s="648"/>
      <c r="F111" s="649"/>
      <c r="G111" s="650"/>
      <c r="H111" s="509"/>
      <c r="I111" s="571"/>
      <c r="R111" s="618"/>
    </row>
    <row r="112" spans="1:18" s="599" customFormat="1" ht="51" customHeight="1">
      <c r="A112" s="590" t="s">
        <v>362</v>
      </c>
      <c r="B112" s="591" t="s">
        <v>588</v>
      </c>
      <c r="C112" s="597" t="s">
        <v>13</v>
      </c>
      <c r="D112" s="651">
        <v>23</v>
      </c>
      <c r="E112" s="572"/>
      <c r="F112" s="600"/>
      <c r="G112" s="610"/>
      <c r="H112" s="600">
        <f>D112*F112</f>
        <v>0</v>
      </c>
      <c r="I112" s="572"/>
      <c r="L112" s="557"/>
      <c r="R112" s="614"/>
    </row>
    <row r="113" spans="1:18" s="572" customFormat="1">
      <c r="A113" s="590"/>
      <c r="B113" s="617"/>
      <c r="C113" s="597"/>
      <c r="D113" s="652"/>
      <c r="F113" s="653"/>
      <c r="G113" s="610"/>
      <c r="H113" s="578"/>
      <c r="R113" s="614"/>
    </row>
    <row r="114" spans="1:18" s="523" customFormat="1" ht="38.25">
      <c r="A114" s="590" t="s">
        <v>359</v>
      </c>
      <c r="B114" s="580" t="s">
        <v>589</v>
      </c>
      <c r="C114" s="630" t="s">
        <v>555</v>
      </c>
      <c r="D114" s="616">
        <v>5.2</v>
      </c>
      <c r="F114" s="583"/>
      <c r="G114" s="575"/>
      <c r="H114" s="583">
        <f>D114*F114</f>
        <v>0</v>
      </c>
      <c r="R114" s="524"/>
    </row>
    <row r="116" spans="1:18" s="572" customFormat="1">
      <c r="A116" s="574" t="s">
        <v>586</v>
      </c>
      <c r="B116" s="575" t="s">
        <v>590</v>
      </c>
      <c r="C116" s="611"/>
      <c r="D116" s="612"/>
      <c r="E116" s="568"/>
      <c r="F116" s="613"/>
      <c r="G116" s="570"/>
      <c r="H116" s="521">
        <f>SUM(H111:H114)</f>
        <v>0</v>
      </c>
      <c r="I116" s="568"/>
      <c r="J116" s="614"/>
      <c r="R116" s="573"/>
    </row>
    <row r="117" spans="1:18" s="523" customFormat="1">
      <c r="A117" s="603"/>
      <c r="B117" s="575"/>
      <c r="C117" s="622"/>
      <c r="D117" s="623"/>
      <c r="E117" s="515"/>
      <c r="F117" s="624"/>
      <c r="G117" s="513"/>
      <c r="H117" s="654"/>
      <c r="I117" s="515"/>
      <c r="J117" s="524"/>
      <c r="R117" s="519"/>
    </row>
    <row r="118" spans="1:18" s="572" customFormat="1">
      <c r="A118" s="625" t="s">
        <v>584</v>
      </c>
      <c r="B118" s="645" t="s">
        <v>591</v>
      </c>
      <c r="C118" s="626"/>
      <c r="D118" s="627"/>
      <c r="E118" s="628"/>
      <c r="F118" s="629"/>
      <c r="G118" s="539"/>
      <c r="H118" s="521">
        <f>SUM(H116)</f>
        <v>0</v>
      </c>
      <c r="I118" s="571"/>
      <c r="R118" s="573"/>
    </row>
    <row r="119" spans="1:18" s="572" customFormat="1">
      <c r="A119" s="512"/>
      <c r="B119" s="566"/>
      <c r="C119" s="566"/>
      <c r="D119" s="567"/>
      <c r="E119" s="568"/>
      <c r="F119" s="569"/>
      <c r="G119" s="570"/>
      <c r="H119" s="517"/>
      <c r="I119" s="571"/>
      <c r="R119" s="573"/>
    </row>
    <row r="120" spans="1:18" s="572" customFormat="1">
      <c r="A120" s="512"/>
      <c r="B120" s="566"/>
      <c r="C120" s="566"/>
      <c r="D120" s="567"/>
      <c r="E120" s="568"/>
      <c r="F120" s="569"/>
      <c r="G120" s="570"/>
      <c r="H120" s="517"/>
      <c r="I120" s="571"/>
      <c r="R120" s="573"/>
    </row>
    <row r="121" spans="1:18" s="571" customFormat="1">
      <c r="A121" s="574" t="s">
        <v>531</v>
      </c>
      <c r="B121" s="610" t="s">
        <v>592</v>
      </c>
      <c r="C121" s="610"/>
      <c r="D121" s="655"/>
      <c r="E121" s="572"/>
      <c r="F121" s="656"/>
      <c r="G121" s="610"/>
      <c r="H121" s="578"/>
      <c r="I121" s="572"/>
      <c r="R121" s="614"/>
    </row>
    <row r="122" spans="1:18" s="523" customFormat="1">
      <c r="A122" s="512"/>
      <c r="B122" s="542"/>
      <c r="C122" s="542"/>
      <c r="D122" s="543"/>
      <c r="E122" s="544"/>
      <c r="F122" s="507"/>
      <c r="G122" s="508"/>
      <c r="H122" s="509"/>
      <c r="I122" s="518"/>
      <c r="R122" s="547"/>
    </row>
    <row r="123" spans="1:18" s="572" customFormat="1">
      <c r="A123" s="565" t="s">
        <v>593</v>
      </c>
      <c r="B123" s="575" t="s">
        <v>594</v>
      </c>
      <c r="C123" s="566"/>
      <c r="D123" s="567"/>
      <c r="E123" s="568"/>
      <c r="F123" s="569"/>
      <c r="G123" s="570"/>
      <c r="H123" s="517"/>
      <c r="I123" s="571"/>
      <c r="R123" s="573"/>
    </row>
    <row r="124" spans="1:18" s="523" customFormat="1">
      <c r="A124" s="512"/>
      <c r="B124" s="542"/>
      <c r="C124" s="542"/>
      <c r="D124" s="543"/>
      <c r="E124" s="544"/>
      <c r="F124" s="507"/>
      <c r="G124" s="508"/>
      <c r="H124" s="509"/>
      <c r="I124" s="518"/>
      <c r="R124" s="547"/>
    </row>
    <row r="125" spans="1:18" s="523" customFormat="1">
      <c r="A125" s="615"/>
      <c r="B125" s="580"/>
      <c r="C125" s="581"/>
      <c r="D125" s="641"/>
      <c r="F125" s="642"/>
      <c r="G125" s="575"/>
      <c r="H125" s="578"/>
      <c r="R125" s="524"/>
    </row>
    <row r="126" spans="1:18" s="592" customFormat="1" ht="38.25" customHeight="1">
      <c r="A126" s="590" t="s">
        <v>362</v>
      </c>
      <c r="B126" s="591" t="s">
        <v>595</v>
      </c>
      <c r="C126" s="581" t="s">
        <v>575</v>
      </c>
      <c r="D126" s="616">
        <v>195</v>
      </c>
      <c r="E126" s="523"/>
      <c r="F126" s="583"/>
      <c r="G126" s="575"/>
      <c r="H126" s="583">
        <f>D126*F126</f>
        <v>0</v>
      </c>
      <c r="I126" s="523"/>
      <c r="L126" s="593"/>
      <c r="R126" s="524"/>
    </row>
    <row r="127" spans="1:18" s="523" customFormat="1">
      <c r="A127" s="590"/>
      <c r="B127" s="643"/>
      <c r="C127" s="597"/>
      <c r="D127" s="620"/>
      <c r="F127" s="642"/>
      <c r="G127" s="575"/>
      <c r="H127" s="578"/>
      <c r="R127" s="524"/>
    </row>
    <row r="128" spans="1:18" s="592" customFormat="1" ht="38.25" customHeight="1">
      <c r="A128" s="590" t="s">
        <v>359</v>
      </c>
      <c r="B128" s="591" t="s">
        <v>596</v>
      </c>
      <c r="C128" s="581" t="s">
        <v>575</v>
      </c>
      <c r="D128" s="616">
        <v>975</v>
      </c>
      <c r="E128" s="523"/>
      <c r="F128" s="583"/>
      <c r="G128" s="575"/>
      <c r="H128" s="583">
        <f>D128*F128</f>
        <v>0</v>
      </c>
      <c r="I128" s="523"/>
      <c r="L128" s="593"/>
      <c r="R128" s="524"/>
    </row>
    <row r="129" spans="1:18" s="523" customFormat="1">
      <c r="A129" s="590"/>
      <c r="B129" s="643"/>
      <c r="C129" s="597"/>
      <c r="D129" s="620"/>
      <c r="F129" s="642"/>
      <c r="G129" s="575"/>
      <c r="H129" s="578"/>
      <c r="R129" s="524"/>
    </row>
    <row r="130" spans="1:18" s="592" customFormat="1" ht="25.5" customHeight="1">
      <c r="A130" s="590" t="s">
        <v>354</v>
      </c>
      <c r="B130" s="591" t="s">
        <v>597</v>
      </c>
      <c r="C130" s="581" t="s">
        <v>134</v>
      </c>
      <c r="D130" s="616">
        <v>1</v>
      </c>
      <c r="E130" s="523"/>
      <c r="F130" s="583"/>
      <c r="G130" s="575"/>
      <c r="H130" s="583">
        <f>D130*F130</f>
        <v>0</v>
      </c>
      <c r="I130" s="523"/>
      <c r="L130" s="593"/>
      <c r="R130" s="524"/>
    </row>
    <row r="131" spans="1:18" s="523" customFormat="1">
      <c r="A131" s="590"/>
      <c r="B131" s="643"/>
      <c r="C131" s="597"/>
      <c r="D131" s="620"/>
      <c r="F131" s="642"/>
      <c r="G131" s="575"/>
      <c r="H131" s="578"/>
      <c r="R131" s="524"/>
    </row>
    <row r="132" spans="1:18" s="523" customFormat="1" ht="114.75">
      <c r="A132" s="590" t="s">
        <v>351</v>
      </c>
      <c r="B132" s="580" t="s">
        <v>598</v>
      </c>
      <c r="C132" s="581" t="s">
        <v>13</v>
      </c>
      <c r="D132" s="616">
        <v>23</v>
      </c>
      <c r="F132" s="583"/>
      <c r="G132" s="575"/>
      <c r="H132" s="583">
        <f>D132*F132</f>
        <v>0</v>
      </c>
      <c r="R132" s="524"/>
    </row>
    <row r="133" spans="1:18" s="523" customFormat="1">
      <c r="A133" s="590"/>
      <c r="B133" s="643"/>
      <c r="C133" s="597"/>
      <c r="D133" s="620"/>
      <c r="F133" s="642"/>
      <c r="G133" s="575"/>
      <c r="H133" s="578"/>
      <c r="R133" s="524"/>
    </row>
    <row r="134" spans="1:18" s="523" customFormat="1" ht="38.25">
      <c r="A134" s="590" t="s">
        <v>347</v>
      </c>
      <c r="B134" s="580" t="s">
        <v>599</v>
      </c>
      <c r="C134" s="581" t="s">
        <v>13</v>
      </c>
      <c r="D134" s="616">
        <v>23</v>
      </c>
      <c r="F134" s="583"/>
      <c r="G134" s="575"/>
      <c r="H134" s="583">
        <f>D134*F134</f>
        <v>0</v>
      </c>
      <c r="R134" s="524"/>
    </row>
    <row r="135" spans="1:18" s="523" customFormat="1">
      <c r="A135" s="590"/>
      <c r="B135" s="580"/>
      <c r="C135" s="581"/>
      <c r="D135" s="641"/>
      <c r="F135" s="642"/>
      <c r="G135" s="575"/>
      <c r="H135" s="578"/>
      <c r="R135" s="524"/>
    </row>
    <row r="136" spans="1:18" s="523" customFormat="1" ht="286.5" customHeight="1">
      <c r="A136" s="590" t="s">
        <v>346</v>
      </c>
      <c r="B136" s="580" t="s">
        <v>600</v>
      </c>
      <c r="C136" s="581" t="s">
        <v>13</v>
      </c>
      <c r="D136" s="616">
        <v>16</v>
      </c>
      <c r="F136" s="583"/>
      <c r="G136" s="575"/>
      <c r="H136" s="583">
        <f>D136*F136</f>
        <v>0</v>
      </c>
      <c r="R136" s="524"/>
    </row>
    <row r="137" spans="1:18" s="523" customFormat="1">
      <c r="A137" s="590"/>
      <c r="B137" s="580"/>
      <c r="C137" s="581"/>
      <c r="D137" s="641"/>
      <c r="F137" s="642"/>
      <c r="G137" s="575"/>
      <c r="H137" s="578"/>
      <c r="R137" s="524"/>
    </row>
    <row r="138" spans="1:18" s="523" customFormat="1" ht="291" customHeight="1">
      <c r="A138" s="590" t="s">
        <v>345</v>
      </c>
      <c r="B138" s="580" t="s">
        <v>601</v>
      </c>
      <c r="C138" s="581" t="s">
        <v>13</v>
      </c>
      <c r="D138" s="616">
        <v>8</v>
      </c>
      <c r="F138" s="583"/>
      <c r="G138" s="575"/>
      <c r="H138" s="583">
        <f>D138*F138</f>
        <v>0</v>
      </c>
      <c r="R138" s="524"/>
    </row>
    <row r="139" spans="1:18" s="523" customFormat="1">
      <c r="A139" s="590"/>
      <c r="B139" s="643"/>
      <c r="C139" s="597"/>
      <c r="D139" s="620"/>
      <c r="F139" s="642"/>
      <c r="G139" s="575"/>
      <c r="H139" s="578"/>
      <c r="R139" s="524"/>
    </row>
    <row r="140" spans="1:18" s="523" customFormat="1" ht="38.25">
      <c r="A140" s="590" t="s">
        <v>341</v>
      </c>
      <c r="B140" s="580" t="s">
        <v>602</v>
      </c>
      <c r="C140" s="581" t="s">
        <v>575</v>
      </c>
      <c r="D140" s="616">
        <v>880</v>
      </c>
      <c r="F140" s="583"/>
      <c r="G140" s="575"/>
      <c r="H140" s="583">
        <f>D140*F140</f>
        <v>0</v>
      </c>
      <c r="R140" s="524"/>
    </row>
    <row r="141" spans="1:18" s="523" customFormat="1">
      <c r="A141" s="590"/>
      <c r="B141" s="580"/>
      <c r="C141" s="581"/>
      <c r="D141" s="641"/>
      <c r="F141" s="642"/>
      <c r="G141" s="575"/>
      <c r="H141" s="578"/>
      <c r="R141" s="524"/>
    </row>
    <row r="142" spans="1:18" s="523" customFormat="1" ht="38.25">
      <c r="A142" s="590" t="s">
        <v>337</v>
      </c>
      <c r="B142" s="580" t="s">
        <v>603</v>
      </c>
      <c r="C142" s="581" t="s">
        <v>13</v>
      </c>
      <c r="D142" s="616">
        <v>26</v>
      </c>
      <c r="F142" s="583"/>
      <c r="G142" s="575"/>
      <c r="H142" s="583">
        <f>D142*F142</f>
        <v>0</v>
      </c>
      <c r="R142" s="524"/>
    </row>
    <row r="143" spans="1:18" s="523" customFormat="1">
      <c r="A143" s="590"/>
      <c r="B143" s="643"/>
      <c r="C143" s="597"/>
      <c r="D143" s="620"/>
      <c r="F143" s="642"/>
      <c r="G143" s="575"/>
      <c r="H143" s="578"/>
      <c r="R143" s="524"/>
    </row>
    <row r="144" spans="1:18" s="523" customFormat="1" ht="25.5">
      <c r="A144" s="590" t="s">
        <v>331</v>
      </c>
      <c r="B144" s="580" t="s">
        <v>604</v>
      </c>
      <c r="C144" s="581" t="s">
        <v>13</v>
      </c>
      <c r="D144" s="616">
        <v>24</v>
      </c>
      <c r="F144" s="583"/>
      <c r="G144" s="575"/>
      <c r="H144" s="583">
        <f>D144*F144</f>
        <v>0</v>
      </c>
      <c r="R144" s="524"/>
    </row>
    <row r="145" spans="1:18" s="523" customFormat="1">
      <c r="A145" s="590"/>
      <c r="B145" s="580"/>
      <c r="C145" s="581"/>
      <c r="D145" s="641"/>
      <c r="F145" s="642"/>
      <c r="G145" s="575"/>
      <c r="H145" s="578"/>
      <c r="R145" s="524"/>
    </row>
    <row r="146" spans="1:18" s="523" customFormat="1" ht="25.5">
      <c r="A146" s="590" t="s">
        <v>328</v>
      </c>
      <c r="B146" s="580" t="s">
        <v>605</v>
      </c>
      <c r="C146" s="581" t="s">
        <v>13</v>
      </c>
      <c r="D146" s="616">
        <v>805</v>
      </c>
      <c r="F146" s="583"/>
      <c r="G146" s="575"/>
      <c r="H146" s="583">
        <f>D146*F146</f>
        <v>0</v>
      </c>
      <c r="R146" s="524"/>
    </row>
    <row r="147" spans="1:18" s="523" customFormat="1">
      <c r="A147" s="590"/>
      <c r="B147" s="643"/>
      <c r="C147" s="597"/>
      <c r="D147" s="620"/>
      <c r="E147" s="642"/>
      <c r="F147" s="578"/>
      <c r="P147" s="524"/>
    </row>
    <row r="148" spans="1:18" s="657" customFormat="1">
      <c r="A148" s="590" t="s">
        <v>327</v>
      </c>
      <c r="B148" s="657" t="s">
        <v>606</v>
      </c>
      <c r="D148" s="658"/>
      <c r="J148" s="658"/>
      <c r="K148" s="659"/>
      <c r="L148" s="659"/>
      <c r="M148" s="660"/>
    </row>
    <row r="149" spans="1:18" s="657" customFormat="1">
      <c r="A149" s="661"/>
      <c r="B149" s="662" t="s">
        <v>607</v>
      </c>
      <c r="D149" s="658"/>
      <c r="J149" s="658"/>
      <c r="K149" s="659"/>
      <c r="L149" s="659"/>
      <c r="M149" s="660"/>
    </row>
    <row r="150" spans="1:18" s="657" customFormat="1">
      <c r="A150" s="661"/>
      <c r="B150" s="662" t="s">
        <v>608</v>
      </c>
      <c r="D150" s="658"/>
      <c r="J150" s="658"/>
      <c r="K150" s="659"/>
      <c r="L150" s="659"/>
      <c r="M150" s="660"/>
    </row>
    <row r="151" spans="1:18" s="657" customFormat="1">
      <c r="A151" s="661"/>
      <c r="B151" s="662" t="s">
        <v>609</v>
      </c>
      <c r="D151" s="658"/>
      <c r="J151" s="658"/>
      <c r="K151" s="659"/>
      <c r="L151" s="659"/>
      <c r="M151" s="660"/>
    </row>
    <row r="152" spans="1:18" s="657" customFormat="1">
      <c r="A152" s="661"/>
      <c r="C152" s="663" t="s">
        <v>134</v>
      </c>
      <c r="D152" s="658">
        <v>1</v>
      </c>
      <c r="F152" s="583"/>
      <c r="H152" s="660">
        <f>D152*F152</f>
        <v>0</v>
      </c>
      <c r="J152" s="658"/>
      <c r="L152" s="659"/>
    </row>
    <row r="153" spans="1:18" s="657" customFormat="1">
      <c r="A153" s="661"/>
      <c r="D153" s="658"/>
      <c r="F153" s="659"/>
      <c r="H153" s="660"/>
      <c r="J153" s="658"/>
      <c r="L153" s="659"/>
    </row>
    <row r="154" spans="1:18" s="657" customFormat="1">
      <c r="A154" s="590" t="s">
        <v>325</v>
      </c>
      <c r="B154" s="657" t="s">
        <v>610</v>
      </c>
      <c r="D154" s="658"/>
      <c r="F154" s="659"/>
      <c r="H154" s="660"/>
      <c r="J154" s="658"/>
      <c r="L154" s="659"/>
    </row>
    <row r="155" spans="1:18" s="657" customFormat="1">
      <c r="A155" s="661"/>
      <c r="B155" s="657" t="s">
        <v>611</v>
      </c>
      <c r="D155" s="658"/>
      <c r="F155" s="659"/>
      <c r="H155" s="660"/>
      <c r="J155" s="658"/>
      <c r="L155" s="659"/>
    </row>
    <row r="156" spans="1:18" s="657" customFormat="1">
      <c r="A156" s="661"/>
      <c r="B156" s="662" t="s">
        <v>612</v>
      </c>
      <c r="D156" s="658"/>
      <c r="F156" s="659"/>
      <c r="H156" s="660"/>
      <c r="J156" s="658"/>
      <c r="L156" s="659"/>
    </row>
    <row r="157" spans="1:18" s="657" customFormat="1">
      <c r="A157" s="661"/>
      <c r="B157" s="662" t="s">
        <v>613</v>
      </c>
      <c r="D157" s="658"/>
      <c r="F157" s="659"/>
      <c r="H157" s="660"/>
      <c r="J157" s="658"/>
      <c r="L157" s="659"/>
    </row>
    <row r="158" spans="1:18" s="657" customFormat="1">
      <c r="A158" s="661"/>
      <c r="B158" s="662" t="s">
        <v>614</v>
      </c>
      <c r="D158" s="658"/>
      <c r="F158" s="659"/>
      <c r="H158" s="660"/>
      <c r="J158" s="658"/>
      <c r="L158" s="659"/>
    </row>
    <row r="159" spans="1:18" s="657" customFormat="1">
      <c r="A159" s="661"/>
      <c r="B159" s="662" t="s">
        <v>615</v>
      </c>
      <c r="D159" s="658"/>
      <c r="F159" s="659"/>
      <c r="H159" s="660"/>
      <c r="J159" s="658"/>
      <c r="L159" s="659"/>
    </row>
    <row r="160" spans="1:18" s="657" customFormat="1">
      <c r="A160" s="661"/>
      <c r="C160" s="657" t="s">
        <v>134</v>
      </c>
      <c r="D160" s="658">
        <v>1</v>
      </c>
      <c r="F160" s="583"/>
      <c r="H160" s="660">
        <f>D160*F160</f>
        <v>0</v>
      </c>
      <c r="J160" s="658"/>
      <c r="L160" s="659"/>
    </row>
    <row r="161" spans="1:18" s="523" customFormat="1">
      <c r="A161" s="590"/>
      <c r="B161" s="580"/>
      <c r="C161" s="581"/>
      <c r="D161" s="641"/>
      <c r="F161" s="642"/>
      <c r="G161" s="575"/>
      <c r="H161" s="578"/>
      <c r="R161" s="524"/>
    </row>
    <row r="162" spans="1:18" s="523" customFormat="1" ht="25.5">
      <c r="A162" s="590" t="s">
        <v>323</v>
      </c>
      <c r="B162" s="580" t="s">
        <v>616</v>
      </c>
      <c r="C162" s="581" t="s">
        <v>13</v>
      </c>
      <c r="D162" s="616">
        <v>1</v>
      </c>
      <c r="F162" s="583"/>
      <c r="G162" s="575"/>
      <c r="H162" s="583">
        <f>D162*F162</f>
        <v>0</v>
      </c>
      <c r="R162" s="524"/>
    </row>
    <row r="163" spans="1:18" s="523" customFormat="1">
      <c r="A163" s="615"/>
      <c r="B163" s="643"/>
      <c r="C163" s="597"/>
      <c r="D163" s="620"/>
      <c r="F163" s="642"/>
      <c r="G163" s="575"/>
      <c r="H163" s="578"/>
      <c r="R163" s="524"/>
    </row>
    <row r="164" spans="1:18" s="572" customFormat="1">
      <c r="A164" s="574" t="s">
        <v>593</v>
      </c>
      <c r="B164" s="575" t="s">
        <v>617</v>
      </c>
      <c r="C164" s="611"/>
      <c r="D164" s="612"/>
      <c r="E164" s="568"/>
      <c r="F164" s="613"/>
      <c r="G164" s="570"/>
      <c r="H164" s="521">
        <f>SUM(H126:H162)</f>
        <v>0</v>
      </c>
      <c r="I164" s="568"/>
      <c r="J164" s="614"/>
      <c r="R164" s="573"/>
    </row>
    <row r="165" spans="1:18" s="523" customFormat="1">
      <c r="A165" s="603"/>
      <c r="B165" s="593"/>
      <c r="C165" s="604"/>
      <c r="D165" s="605"/>
      <c r="E165" s="592"/>
      <c r="F165" s="606"/>
      <c r="G165" s="607"/>
      <c r="H165" s="608"/>
      <c r="I165" s="592"/>
      <c r="R165" s="609"/>
    </row>
    <row r="166" spans="1:18" s="571" customFormat="1">
      <c r="A166" s="574" t="s">
        <v>618</v>
      </c>
      <c r="B166" s="610" t="s">
        <v>619</v>
      </c>
      <c r="C166" s="610"/>
      <c r="D166" s="655"/>
      <c r="E166" s="572"/>
      <c r="F166" s="656"/>
      <c r="G166" s="610"/>
      <c r="H166" s="578"/>
      <c r="I166" s="572"/>
      <c r="R166" s="614"/>
    </row>
    <row r="167" spans="1:18" s="523" customFormat="1">
      <c r="A167" s="615"/>
      <c r="B167" s="580"/>
      <c r="C167" s="581"/>
      <c r="D167" s="641"/>
      <c r="F167" s="642"/>
      <c r="G167" s="575"/>
      <c r="H167" s="578"/>
      <c r="R167" s="524"/>
    </row>
    <row r="168" spans="1:18" s="592" customFormat="1" ht="25.5" customHeight="1">
      <c r="A168" s="590" t="s">
        <v>362</v>
      </c>
      <c r="B168" s="591" t="s">
        <v>620</v>
      </c>
      <c r="C168" s="664" t="s">
        <v>436</v>
      </c>
      <c r="D168" s="665">
        <v>50</v>
      </c>
      <c r="E168" s="523"/>
      <c r="F168" s="666">
        <v>45</v>
      </c>
      <c r="G168" s="523"/>
      <c r="H168" s="666">
        <f>D168*F168</f>
        <v>2250</v>
      </c>
      <c r="I168" s="523"/>
      <c r="L168" s="593"/>
      <c r="R168" s="524"/>
    </row>
    <row r="169" spans="1:18" s="523" customFormat="1">
      <c r="A169" s="590"/>
      <c r="B169" s="643"/>
      <c r="C169" s="667"/>
      <c r="D169" s="668"/>
      <c r="F169" s="669"/>
      <c r="H169" s="614"/>
      <c r="R169" s="524"/>
    </row>
    <row r="170" spans="1:18" s="592" customFormat="1" ht="25.5" customHeight="1">
      <c r="A170" s="590" t="s">
        <v>359</v>
      </c>
      <c r="B170" s="591" t="s">
        <v>621</v>
      </c>
      <c r="C170" s="664" t="s">
        <v>436</v>
      </c>
      <c r="D170" s="665">
        <v>24</v>
      </c>
      <c r="E170" s="523"/>
      <c r="F170" s="666">
        <v>45</v>
      </c>
      <c r="G170" s="523"/>
      <c r="H170" s="666">
        <f>D170*F170</f>
        <v>1080</v>
      </c>
      <c r="I170" s="523"/>
      <c r="L170" s="593"/>
      <c r="R170" s="524"/>
    </row>
    <row r="171" spans="1:18" s="523" customFormat="1">
      <c r="A171" s="615"/>
      <c r="B171" s="643"/>
      <c r="C171" s="597"/>
      <c r="D171" s="620"/>
      <c r="F171" s="642"/>
      <c r="G171" s="575"/>
      <c r="H171" s="578"/>
      <c r="R171" s="524"/>
    </row>
    <row r="172" spans="1:18" s="572" customFormat="1">
      <c r="A172" s="574" t="s">
        <v>618</v>
      </c>
      <c r="B172" s="575" t="s">
        <v>622</v>
      </c>
      <c r="C172" s="611"/>
      <c r="D172" s="612"/>
      <c r="E172" s="568"/>
      <c r="F172" s="613"/>
      <c r="G172" s="570"/>
      <c r="H172" s="521">
        <f>SUM(H168:H170)</f>
        <v>3330</v>
      </c>
      <c r="I172" s="568"/>
      <c r="J172" s="614"/>
      <c r="R172" s="573"/>
    </row>
    <row r="173" spans="1:18" s="523" customFormat="1">
      <c r="A173" s="615"/>
      <c r="B173" s="643"/>
      <c r="C173" s="597"/>
      <c r="D173" s="620"/>
      <c r="F173" s="642"/>
      <c r="G173" s="575"/>
      <c r="H173" s="578"/>
      <c r="R173" s="524"/>
    </row>
    <row r="174" spans="1:18" s="571" customFormat="1">
      <c r="A174" s="574" t="s">
        <v>623</v>
      </c>
      <c r="B174" s="610" t="s">
        <v>624</v>
      </c>
      <c r="C174" s="610"/>
      <c r="D174" s="655"/>
      <c r="E174" s="572"/>
      <c r="F174" s="656"/>
      <c r="G174" s="610"/>
      <c r="H174" s="578"/>
      <c r="I174" s="572"/>
      <c r="R174" s="614"/>
    </row>
    <row r="175" spans="1:18" s="523" customFormat="1">
      <c r="A175" s="615"/>
      <c r="B175" s="580"/>
      <c r="C175" s="581"/>
      <c r="D175" s="641"/>
      <c r="F175" s="642"/>
      <c r="G175" s="575"/>
      <c r="H175" s="578"/>
      <c r="R175" s="524"/>
    </row>
    <row r="176" spans="1:18" s="592" customFormat="1" ht="25.5" customHeight="1">
      <c r="A176" s="590" t="s">
        <v>362</v>
      </c>
      <c r="B176" s="591" t="s">
        <v>625</v>
      </c>
      <c r="C176" s="581" t="s">
        <v>134</v>
      </c>
      <c r="D176" s="616">
        <v>1</v>
      </c>
      <c r="E176" s="523"/>
      <c r="F176" s="583"/>
      <c r="G176" s="575"/>
      <c r="H176" s="583">
        <f>D176*F176</f>
        <v>0</v>
      </c>
      <c r="I176" s="523"/>
      <c r="L176" s="593"/>
      <c r="R176" s="524"/>
    </row>
    <row r="177" spans="1:18" s="523" customFormat="1">
      <c r="A177" s="615"/>
      <c r="B177" s="580"/>
      <c r="C177" s="581"/>
      <c r="D177" s="641"/>
      <c r="F177" s="642"/>
      <c r="G177" s="575"/>
      <c r="H177" s="578"/>
      <c r="R177" s="524"/>
    </row>
    <row r="178" spans="1:18" s="599" customFormat="1" ht="23.25" customHeight="1">
      <c r="A178" s="590" t="s">
        <v>359</v>
      </c>
      <c r="B178" s="591" t="s">
        <v>626</v>
      </c>
      <c r="C178" s="597" t="s">
        <v>134</v>
      </c>
      <c r="D178" s="651">
        <v>1</v>
      </c>
      <c r="E178" s="572"/>
      <c r="F178" s="600"/>
      <c r="G178" s="610"/>
      <c r="H178" s="600">
        <f>D178*F178</f>
        <v>0</v>
      </c>
      <c r="I178" s="572"/>
      <c r="L178" s="557"/>
      <c r="R178" s="614"/>
    </row>
    <row r="179" spans="1:18" s="523" customFormat="1">
      <c r="A179" s="615"/>
      <c r="B179" s="643"/>
      <c r="C179" s="597"/>
      <c r="D179" s="620"/>
      <c r="F179" s="642"/>
      <c r="G179" s="575"/>
      <c r="H179" s="578"/>
      <c r="R179" s="524"/>
    </row>
    <row r="180" spans="1:18" s="572" customFormat="1">
      <c r="A180" s="574" t="s">
        <v>623</v>
      </c>
      <c r="B180" s="575" t="s">
        <v>627</v>
      </c>
      <c r="C180" s="611"/>
      <c r="D180" s="612"/>
      <c r="E180" s="568"/>
      <c r="F180" s="613"/>
      <c r="G180" s="570"/>
      <c r="H180" s="521">
        <f>SUM(H176:H178)</f>
        <v>0</v>
      </c>
      <c r="I180" s="568"/>
      <c r="J180" s="614"/>
      <c r="R180" s="573"/>
    </row>
    <row r="181" spans="1:18" s="523" customFormat="1">
      <c r="A181" s="615"/>
      <c r="B181" s="643"/>
      <c r="C181" s="597"/>
      <c r="D181" s="620"/>
      <c r="F181" s="642"/>
      <c r="G181" s="575"/>
      <c r="H181" s="670"/>
      <c r="R181" s="524"/>
    </row>
    <row r="182" spans="1:18" s="523" customFormat="1">
      <c r="A182" s="603"/>
      <c r="B182" s="575"/>
      <c r="C182" s="622"/>
      <c r="D182" s="623"/>
      <c r="E182" s="515"/>
      <c r="F182" s="624"/>
      <c r="G182" s="513"/>
      <c r="H182" s="637"/>
      <c r="I182" s="515"/>
      <c r="J182" s="524"/>
      <c r="R182" s="519"/>
    </row>
    <row r="183" spans="1:18" s="572" customFormat="1">
      <c r="A183" s="625" t="s">
        <v>628</v>
      </c>
      <c r="B183" s="645" t="s">
        <v>629</v>
      </c>
      <c r="C183" s="626"/>
      <c r="D183" s="627"/>
      <c r="E183" s="628"/>
      <c r="F183" s="629"/>
      <c r="G183" s="539"/>
      <c r="H183" s="521">
        <f>SUM(H180+H172+H164)</f>
        <v>3330</v>
      </c>
      <c r="I183" s="571"/>
      <c r="R183" s="573"/>
    </row>
    <row r="184" spans="1:18" s="572" customFormat="1">
      <c r="A184" s="512"/>
      <c r="B184" s="566"/>
      <c r="C184" s="566"/>
      <c r="D184" s="567"/>
      <c r="E184" s="568"/>
      <c r="F184" s="569"/>
      <c r="G184" s="570"/>
      <c r="H184" s="517"/>
      <c r="I184" s="571"/>
      <c r="R184" s="573"/>
    </row>
    <row r="185" spans="1:18" s="572" customFormat="1">
      <c r="A185" s="512"/>
      <c r="B185" s="566"/>
      <c r="C185" s="566"/>
      <c r="D185" s="567"/>
      <c r="E185" s="568"/>
      <c r="F185" s="569"/>
      <c r="G185" s="570"/>
      <c r="H185" s="517"/>
      <c r="I185" s="571"/>
      <c r="R185" s="573"/>
    </row>
    <row r="188" spans="1:18">
      <c r="A188" s="512" t="s">
        <v>529</v>
      </c>
      <c r="B188" s="513" t="s">
        <v>530</v>
      </c>
      <c r="C188" s="513"/>
      <c r="D188" s="514"/>
      <c r="E188" s="515"/>
      <c r="F188" s="516"/>
      <c r="G188" s="513"/>
      <c r="H188" s="517"/>
      <c r="R188" s="519"/>
    </row>
    <row r="189" spans="1:18">
      <c r="B189" s="513"/>
      <c r="C189" s="513"/>
      <c r="D189" s="514"/>
      <c r="E189" s="515"/>
      <c r="F189" s="516"/>
      <c r="G189" s="513"/>
      <c r="H189" s="517"/>
      <c r="R189" s="519"/>
    </row>
    <row r="191" spans="1:18" s="523" customFormat="1" ht="15.75" customHeight="1">
      <c r="A191" s="574" t="s">
        <v>539</v>
      </c>
      <c r="B191" s="575" t="s">
        <v>11</v>
      </c>
      <c r="C191" s="520"/>
      <c r="D191" s="514"/>
      <c r="E191" s="515"/>
      <c r="F191" s="516"/>
      <c r="G191" s="513"/>
      <c r="H191" s="521">
        <f>SUM(H54)</f>
        <v>0</v>
      </c>
      <c r="I191" s="522"/>
      <c r="L191" s="524"/>
      <c r="R191" s="519"/>
    </row>
    <row r="192" spans="1:18" s="523" customFormat="1" ht="15.75" customHeight="1">
      <c r="A192" s="574" t="s">
        <v>551</v>
      </c>
      <c r="B192" s="575" t="s">
        <v>503</v>
      </c>
      <c r="C192" s="520"/>
      <c r="D192" s="514"/>
      <c r="E192" s="515"/>
      <c r="F192" s="516"/>
      <c r="G192" s="513"/>
      <c r="H192" s="521">
        <f>SUM(H85)</f>
        <v>0</v>
      </c>
      <c r="I192" s="522"/>
      <c r="L192" s="524"/>
      <c r="R192" s="519"/>
    </row>
    <row r="193" spans="1:18" s="523" customFormat="1" ht="15.75" customHeight="1">
      <c r="A193" s="671" t="s">
        <v>570</v>
      </c>
      <c r="B193" s="672" t="s">
        <v>583</v>
      </c>
      <c r="C193" s="673"/>
      <c r="D193" s="514"/>
      <c r="E193" s="515"/>
      <c r="F193" s="516"/>
      <c r="G193" s="513"/>
      <c r="H193" s="521">
        <f>SUM(H106)</f>
        <v>0</v>
      </c>
      <c r="I193" s="522"/>
      <c r="L193" s="524"/>
      <c r="R193" s="519"/>
    </row>
    <row r="194" spans="1:18" ht="15.75" customHeight="1">
      <c r="A194" s="671" t="s">
        <v>584</v>
      </c>
      <c r="B194" s="672" t="s">
        <v>591</v>
      </c>
      <c r="C194" s="674"/>
      <c r="D194" s="514"/>
      <c r="E194" s="515"/>
      <c r="F194" s="516"/>
      <c r="G194" s="513"/>
      <c r="H194" s="521">
        <f>SUM(H118)</f>
        <v>0</v>
      </c>
      <c r="I194" s="522"/>
      <c r="L194" s="519"/>
      <c r="R194" s="519"/>
    </row>
    <row r="195" spans="1:18">
      <c r="B195" s="520"/>
      <c r="C195" s="520"/>
      <c r="D195" s="514"/>
      <c r="E195" s="515"/>
      <c r="F195" s="516"/>
      <c r="G195" s="513"/>
      <c r="H195" s="517"/>
      <c r="L195" s="519"/>
      <c r="R195" s="519"/>
    </row>
    <row r="196" spans="1:18" ht="13.5" thickBot="1">
      <c r="A196" s="625"/>
      <c r="B196" s="626" t="s">
        <v>630</v>
      </c>
      <c r="C196" s="626"/>
      <c r="D196" s="627"/>
      <c r="E196" s="628"/>
      <c r="F196" s="675"/>
      <c r="G196" s="676"/>
      <c r="H196" s="521">
        <f>SUM(H191:H194)</f>
        <v>0</v>
      </c>
      <c r="I196" s="522"/>
      <c r="K196" s="519"/>
      <c r="L196" s="540"/>
      <c r="R196" s="541"/>
    </row>
    <row r="201" spans="1:18">
      <c r="A201" s="512" t="s">
        <v>531</v>
      </c>
      <c r="B201" s="513" t="s">
        <v>532</v>
      </c>
      <c r="C201" s="513"/>
      <c r="D201" s="514"/>
      <c r="E201" s="515"/>
      <c r="F201" s="516"/>
      <c r="G201" s="513"/>
      <c r="H201" s="517"/>
      <c r="R201" s="519"/>
    </row>
    <row r="202" spans="1:18">
      <c r="B202" s="513"/>
      <c r="C202" s="513"/>
      <c r="D202" s="514"/>
      <c r="E202" s="515"/>
      <c r="F202" s="516"/>
      <c r="G202" s="513"/>
      <c r="H202" s="517"/>
      <c r="R202" s="519"/>
    </row>
    <row r="204" spans="1:18" s="523" customFormat="1" ht="15.75" customHeight="1">
      <c r="A204" s="574" t="s">
        <v>593</v>
      </c>
      <c r="B204" s="575" t="s">
        <v>594</v>
      </c>
      <c r="C204" s="520"/>
      <c r="D204" s="514"/>
      <c r="E204" s="515"/>
      <c r="F204" s="516"/>
      <c r="G204" s="513"/>
      <c r="H204" s="521">
        <f>SUM(H164)</f>
        <v>0</v>
      </c>
      <c r="I204" s="522"/>
      <c r="L204" s="524"/>
      <c r="R204" s="519"/>
    </row>
    <row r="205" spans="1:18" s="523" customFormat="1" ht="15.75" customHeight="1">
      <c r="A205" s="574" t="s">
        <v>618</v>
      </c>
      <c r="B205" s="575" t="s">
        <v>619</v>
      </c>
      <c r="C205" s="520"/>
      <c r="D205" s="514"/>
      <c r="E205" s="515"/>
      <c r="F205" s="516"/>
      <c r="G205" s="513"/>
      <c r="H205" s="521">
        <f>SUM(H172)</f>
        <v>3330</v>
      </c>
      <c r="I205" s="522"/>
      <c r="L205" s="524"/>
      <c r="R205" s="519"/>
    </row>
    <row r="206" spans="1:18" s="523" customFormat="1" ht="15.75" customHeight="1">
      <c r="A206" s="677" t="s">
        <v>623</v>
      </c>
      <c r="B206" s="610" t="s">
        <v>624</v>
      </c>
      <c r="C206" s="674"/>
      <c r="D206" s="514"/>
      <c r="E206" s="515"/>
      <c r="F206" s="516"/>
      <c r="G206" s="513"/>
      <c r="H206" s="521">
        <f>SUM(H180)</f>
        <v>0</v>
      </c>
      <c r="I206" s="522"/>
      <c r="L206" s="524"/>
      <c r="R206" s="519"/>
    </row>
    <row r="207" spans="1:18">
      <c r="B207" s="520"/>
      <c r="C207" s="520"/>
      <c r="D207" s="514"/>
      <c r="E207" s="515"/>
      <c r="F207" s="516"/>
      <c r="G207" s="513"/>
      <c r="H207" s="517"/>
      <c r="L207" s="519"/>
      <c r="R207" s="519"/>
    </row>
    <row r="208" spans="1:18" ht="13.5" thickBot="1">
      <c r="A208" s="625"/>
      <c r="B208" s="539" t="s">
        <v>532</v>
      </c>
      <c r="C208" s="626"/>
      <c r="D208" s="627"/>
      <c r="E208" s="628"/>
      <c r="F208" s="675"/>
      <c r="G208" s="676"/>
      <c r="H208" s="521">
        <f>SUM(H204:H207)</f>
        <v>3330</v>
      </c>
      <c r="I208" s="522"/>
      <c r="K208" s="519"/>
      <c r="L208" s="540"/>
      <c r="R208" s="541"/>
    </row>
  </sheetData>
  <pageMargins left="0.98425196850393704" right="0.39370078740157483" top="0.59055118110236227" bottom="0.78740157480314965" header="0.31496062992125984" footer="0.39370078740157483"/>
  <pageSetup paperSize="9" scale="95" orientation="portrait" r:id="rId1"/>
  <headerFooter alignWithMargins="0">
    <oddFooter>&amp;C&amp;"Arial,Navadno"&amp;10&amp;P/&amp;N</oddFooter>
  </headerFooter>
  <rowBreaks count="6" manualBreakCount="6">
    <brk id="29" max="7" man="1"/>
    <brk id="68" max="16383" man="1"/>
    <brk id="86" max="16383" man="1"/>
    <brk id="120" max="16383" man="1"/>
    <brk id="165" max="16383" man="1"/>
    <brk id="1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80"/>
  <sheetViews>
    <sheetView zoomScaleNormal="100" zoomScaleSheetLayoutView="70" workbookViewId="0">
      <selection activeCell="B60" sqref="B60"/>
    </sheetView>
  </sheetViews>
  <sheetFormatPr defaultColWidth="9.75" defaultRowHeight="12.75"/>
  <cols>
    <col min="1" max="1" width="7.625" style="512" customWidth="1"/>
    <col min="2" max="2" width="31.75" style="542" customWidth="1"/>
    <col min="3" max="3" width="7.625" style="542" customWidth="1"/>
    <col min="4" max="4" width="9.5" style="543" customWidth="1"/>
    <col min="5" max="5" width="13.125" style="507" customWidth="1"/>
    <col min="6" max="6" width="15" style="509" customWidth="1"/>
    <col min="7" max="7" width="4.125" style="518" customWidth="1"/>
    <col min="8" max="8" width="16.625" style="518" customWidth="1"/>
    <col min="9" max="9" width="9.75" style="518" customWidth="1"/>
    <col min="10" max="10" width="28.75" style="518" customWidth="1"/>
    <col min="11" max="11" width="32.375" style="518" customWidth="1"/>
    <col min="12" max="12" width="32.125" style="518" customWidth="1"/>
    <col min="13" max="13" width="9.75" style="518" customWidth="1"/>
    <col min="14" max="14" width="46.5" style="518" customWidth="1"/>
    <col min="15" max="15" width="9.75" style="518" customWidth="1"/>
    <col min="16" max="16" width="12.625" style="547" customWidth="1"/>
    <col min="17" max="256" width="9.75" style="518"/>
    <col min="257" max="257" width="7.625" style="518" customWidth="1"/>
    <col min="258" max="258" width="31.75" style="518" customWidth="1"/>
    <col min="259" max="259" width="7.625" style="518" customWidth="1"/>
    <col min="260" max="260" width="9.5" style="518" customWidth="1"/>
    <col min="261" max="261" width="13.125" style="518" customWidth="1"/>
    <col min="262" max="262" width="15" style="518" customWidth="1"/>
    <col min="263" max="263" width="4.125" style="518" customWidth="1"/>
    <col min="264" max="264" width="16.625" style="518" customWidth="1"/>
    <col min="265" max="265" width="9.75" style="518" customWidth="1"/>
    <col min="266" max="266" width="28.75" style="518" customWidth="1"/>
    <col min="267" max="267" width="32.375" style="518" customWidth="1"/>
    <col min="268" max="268" width="32.125" style="518" customWidth="1"/>
    <col min="269" max="269" width="9.75" style="518" customWidth="1"/>
    <col min="270" max="270" width="46.5" style="518" customWidth="1"/>
    <col min="271" max="271" width="9.75" style="518" customWidth="1"/>
    <col min="272" max="272" width="12.625" style="518" customWidth="1"/>
    <col min="273" max="512" width="9.75" style="518"/>
    <col min="513" max="513" width="7.625" style="518" customWidth="1"/>
    <col min="514" max="514" width="31.75" style="518" customWidth="1"/>
    <col min="515" max="515" width="7.625" style="518" customWidth="1"/>
    <col min="516" max="516" width="9.5" style="518" customWidth="1"/>
    <col min="517" max="517" width="13.125" style="518" customWidth="1"/>
    <col min="518" max="518" width="15" style="518" customWidth="1"/>
    <col min="519" max="519" width="4.125" style="518" customWidth="1"/>
    <col min="520" max="520" width="16.625" style="518" customWidth="1"/>
    <col min="521" max="521" width="9.75" style="518" customWidth="1"/>
    <col min="522" max="522" width="28.75" style="518" customWidth="1"/>
    <col min="523" max="523" width="32.375" style="518" customWidth="1"/>
    <col min="524" max="524" width="32.125" style="518" customWidth="1"/>
    <col min="525" max="525" width="9.75" style="518" customWidth="1"/>
    <col min="526" max="526" width="46.5" style="518" customWidth="1"/>
    <col min="527" max="527" width="9.75" style="518" customWidth="1"/>
    <col min="528" max="528" width="12.625" style="518" customWidth="1"/>
    <col min="529" max="768" width="9.75" style="518"/>
    <col min="769" max="769" width="7.625" style="518" customWidth="1"/>
    <col min="770" max="770" width="31.75" style="518" customWidth="1"/>
    <col min="771" max="771" width="7.625" style="518" customWidth="1"/>
    <col min="772" max="772" width="9.5" style="518" customWidth="1"/>
    <col min="773" max="773" width="13.125" style="518" customWidth="1"/>
    <col min="774" max="774" width="15" style="518" customWidth="1"/>
    <col min="775" max="775" width="4.125" style="518" customWidth="1"/>
    <col min="776" max="776" width="16.625" style="518" customWidth="1"/>
    <col min="777" max="777" width="9.75" style="518" customWidth="1"/>
    <col min="778" max="778" width="28.75" style="518" customWidth="1"/>
    <col min="779" max="779" width="32.375" style="518" customWidth="1"/>
    <col min="780" max="780" width="32.125" style="518" customWidth="1"/>
    <col min="781" max="781" width="9.75" style="518" customWidth="1"/>
    <col min="782" max="782" width="46.5" style="518" customWidth="1"/>
    <col min="783" max="783" width="9.75" style="518" customWidth="1"/>
    <col min="784" max="784" width="12.625" style="518" customWidth="1"/>
    <col min="785" max="1024" width="9.75" style="518"/>
    <col min="1025" max="1025" width="7.625" style="518" customWidth="1"/>
    <col min="1026" max="1026" width="31.75" style="518" customWidth="1"/>
    <col min="1027" max="1027" width="7.625" style="518" customWidth="1"/>
    <col min="1028" max="1028" width="9.5" style="518" customWidth="1"/>
    <col min="1029" max="1029" width="13.125" style="518" customWidth="1"/>
    <col min="1030" max="1030" width="15" style="518" customWidth="1"/>
    <col min="1031" max="1031" width="4.125" style="518" customWidth="1"/>
    <col min="1032" max="1032" width="16.625" style="518" customWidth="1"/>
    <col min="1033" max="1033" width="9.75" style="518" customWidth="1"/>
    <col min="1034" max="1034" width="28.75" style="518" customWidth="1"/>
    <col min="1035" max="1035" width="32.375" style="518" customWidth="1"/>
    <col min="1036" max="1036" width="32.125" style="518" customWidth="1"/>
    <col min="1037" max="1037" width="9.75" style="518" customWidth="1"/>
    <col min="1038" max="1038" width="46.5" style="518" customWidth="1"/>
    <col min="1039" max="1039" width="9.75" style="518" customWidth="1"/>
    <col min="1040" max="1040" width="12.625" style="518" customWidth="1"/>
    <col min="1041" max="1280" width="9.75" style="518"/>
    <col min="1281" max="1281" width="7.625" style="518" customWidth="1"/>
    <col min="1282" max="1282" width="31.75" style="518" customWidth="1"/>
    <col min="1283" max="1283" width="7.625" style="518" customWidth="1"/>
    <col min="1284" max="1284" width="9.5" style="518" customWidth="1"/>
    <col min="1285" max="1285" width="13.125" style="518" customWidth="1"/>
    <col min="1286" max="1286" width="15" style="518" customWidth="1"/>
    <col min="1287" max="1287" width="4.125" style="518" customWidth="1"/>
    <col min="1288" max="1288" width="16.625" style="518" customWidth="1"/>
    <col min="1289" max="1289" width="9.75" style="518" customWidth="1"/>
    <col min="1290" max="1290" width="28.75" style="518" customWidth="1"/>
    <col min="1291" max="1291" width="32.375" style="518" customWidth="1"/>
    <col min="1292" max="1292" width="32.125" style="518" customWidth="1"/>
    <col min="1293" max="1293" width="9.75" style="518" customWidth="1"/>
    <col min="1294" max="1294" width="46.5" style="518" customWidth="1"/>
    <col min="1295" max="1295" width="9.75" style="518" customWidth="1"/>
    <col min="1296" max="1296" width="12.625" style="518" customWidth="1"/>
    <col min="1297" max="1536" width="9.75" style="518"/>
    <col min="1537" max="1537" width="7.625" style="518" customWidth="1"/>
    <col min="1538" max="1538" width="31.75" style="518" customWidth="1"/>
    <col min="1539" max="1539" width="7.625" style="518" customWidth="1"/>
    <col min="1540" max="1540" width="9.5" style="518" customWidth="1"/>
    <col min="1541" max="1541" width="13.125" style="518" customWidth="1"/>
    <col min="1542" max="1542" width="15" style="518" customWidth="1"/>
    <col min="1543" max="1543" width="4.125" style="518" customWidth="1"/>
    <col min="1544" max="1544" width="16.625" style="518" customWidth="1"/>
    <col min="1545" max="1545" width="9.75" style="518" customWidth="1"/>
    <col min="1546" max="1546" width="28.75" style="518" customWidth="1"/>
    <col min="1547" max="1547" width="32.375" style="518" customWidth="1"/>
    <col min="1548" max="1548" width="32.125" style="518" customWidth="1"/>
    <col min="1549" max="1549" width="9.75" style="518" customWidth="1"/>
    <col min="1550" max="1550" width="46.5" style="518" customWidth="1"/>
    <col min="1551" max="1551" width="9.75" style="518" customWidth="1"/>
    <col min="1552" max="1552" width="12.625" style="518" customWidth="1"/>
    <col min="1553" max="1792" width="9.75" style="518"/>
    <col min="1793" max="1793" width="7.625" style="518" customWidth="1"/>
    <col min="1794" max="1794" width="31.75" style="518" customWidth="1"/>
    <col min="1795" max="1795" width="7.625" style="518" customWidth="1"/>
    <col min="1796" max="1796" width="9.5" style="518" customWidth="1"/>
    <col min="1797" max="1797" width="13.125" style="518" customWidth="1"/>
    <col min="1798" max="1798" width="15" style="518" customWidth="1"/>
    <col min="1799" max="1799" width="4.125" style="518" customWidth="1"/>
    <col min="1800" max="1800" width="16.625" style="518" customWidth="1"/>
    <col min="1801" max="1801" width="9.75" style="518" customWidth="1"/>
    <col min="1802" max="1802" width="28.75" style="518" customWidth="1"/>
    <col min="1803" max="1803" width="32.375" style="518" customWidth="1"/>
    <col min="1804" max="1804" width="32.125" style="518" customWidth="1"/>
    <col min="1805" max="1805" width="9.75" style="518" customWidth="1"/>
    <col min="1806" max="1806" width="46.5" style="518" customWidth="1"/>
    <col min="1807" max="1807" width="9.75" style="518" customWidth="1"/>
    <col min="1808" max="1808" width="12.625" style="518" customWidth="1"/>
    <col min="1809" max="2048" width="9.75" style="518"/>
    <col min="2049" max="2049" width="7.625" style="518" customWidth="1"/>
    <col min="2050" max="2050" width="31.75" style="518" customWidth="1"/>
    <col min="2051" max="2051" width="7.625" style="518" customWidth="1"/>
    <col min="2052" max="2052" width="9.5" style="518" customWidth="1"/>
    <col min="2053" max="2053" width="13.125" style="518" customWidth="1"/>
    <col min="2054" max="2054" width="15" style="518" customWidth="1"/>
    <col min="2055" max="2055" width="4.125" style="518" customWidth="1"/>
    <col min="2056" max="2056" width="16.625" style="518" customWidth="1"/>
    <col min="2057" max="2057" width="9.75" style="518" customWidth="1"/>
    <col min="2058" max="2058" width="28.75" style="518" customWidth="1"/>
    <col min="2059" max="2059" width="32.375" style="518" customWidth="1"/>
    <col min="2060" max="2060" width="32.125" style="518" customWidth="1"/>
    <col min="2061" max="2061" width="9.75" style="518" customWidth="1"/>
    <col min="2062" max="2062" width="46.5" style="518" customWidth="1"/>
    <col min="2063" max="2063" width="9.75" style="518" customWidth="1"/>
    <col min="2064" max="2064" width="12.625" style="518" customWidth="1"/>
    <col min="2065" max="2304" width="9.75" style="518"/>
    <col min="2305" max="2305" width="7.625" style="518" customWidth="1"/>
    <col min="2306" max="2306" width="31.75" style="518" customWidth="1"/>
    <col min="2307" max="2307" width="7.625" style="518" customWidth="1"/>
    <col min="2308" max="2308" width="9.5" style="518" customWidth="1"/>
    <col min="2309" max="2309" width="13.125" style="518" customWidth="1"/>
    <col min="2310" max="2310" width="15" style="518" customWidth="1"/>
    <col min="2311" max="2311" width="4.125" style="518" customWidth="1"/>
    <col min="2312" max="2312" width="16.625" style="518" customWidth="1"/>
    <col min="2313" max="2313" width="9.75" style="518" customWidth="1"/>
    <col min="2314" max="2314" width="28.75" style="518" customWidth="1"/>
    <col min="2315" max="2315" width="32.375" style="518" customWidth="1"/>
    <col min="2316" max="2316" width="32.125" style="518" customWidth="1"/>
    <col min="2317" max="2317" width="9.75" style="518" customWidth="1"/>
    <col min="2318" max="2318" width="46.5" style="518" customWidth="1"/>
    <col min="2319" max="2319" width="9.75" style="518" customWidth="1"/>
    <col min="2320" max="2320" width="12.625" style="518" customWidth="1"/>
    <col min="2321" max="2560" width="9.75" style="518"/>
    <col min="2561" max="2561" width="7.625" style="518" customWidth="1"/>
    <col min="2562" max="2562" width="31.75" style="518" customWidth="1"/>
    <col min="2563" max="2563" width="7.625" style="518" customWidth="1"/>
    <col min="2564" max="2564" width="9.5" style="518" customWidth="1"/>
    <col min="2565" max="2565" width="13.125" style="518" customWidth="1"/>
    <col min="2566" max="2566" width="15" style="518" customWidth="1"/>
    <col min="2567" max="2567" width="4.125" style="518" customWidth="1"/>
    <col min="2568" max="2568" width="16.625" style="518" customWidth="1"/>
    <col min="2569" max="2569" width="9.75" style="518" customWidth="1"/>
    <col min="2570" max="2570" width="28.75" style="518" customWidth="1"/>
    <col min="2571" max="2571" width="32.375" style="518" customWidth="1"/>
    <col min="2572" max="2572" width="32.125" style="518" customWidth="1"/>
    <col min="2573" max="2573" width="9.75" style="518" customWidth="1"/>
    <col min="2574" max="2574" width="46.5" style="518" customWidth="1"/>
    <col min="2575" max="2575" width="9.75" style="518" customWidth="1"/>
    <col min="2576" max="2576" width="12.625" style="518" customWidth="1"/>
    <col min="2577" max="2816" width="9.75" style="518"/>
    <col min="2817" max="2817" width="7.625" style="518" customWidth="1"/>
    <col min="2818" max="2818" width="31.75" style="518" customWidth="1"/>
    <col min="2819" max="2819" width="7.625" style="518" customWidth="1"/>
    <col min="2820" max="2820" width="9.5" style="518" customWidth="1"/>
    <col min="2821" max="2821" width="13.125" style="518" customWidth="1"/>
    <col min="2822" max="2822" width="15" style="518" customWidth="1"/>
    <col min="2823" max="2823" width="4.125" style="518" customWidth="1"/>
    <col min="2824" max="2824" width="16.625" style="518" customWidth="1"/>
    <col min="2825" max="2825" width="9.75" style="518" customWidth="1"/>
    <col min="2826" max="2826" width="28.75" style="518" customWidth="1"/>
    <col min="2827" max="2827" width="32.375" style="518" customWidth="1"/>
    <col min="2828" max="2828" width="32.125" style="518" customWidth="1"/>
    <col min="2829" max="2829" width="9.75" style="518" customWidth="1"/>
    <col min="2830" max="2830" width="46.5" style="518" customWidth="1"/>
    <col min="2831" max="2831" width="9.75" style="518" customWidth="1"/>
    <col min="2832" max="2832" width="12.625" style="518" customWidth="1"/>
    <col min="2833" max="3072" width="9.75" style="518"/>
    <col min="3073" max="3073" width="7.625" style="518" customWidth="1"/>
    <col min="3074" max="3074" width="31.75" style="518" customWidth="1"/>
    <col min="3075" max="3075" width="7.625" style="518" customWidth="1"/>
    <col min="3076" max="3076" width="9.5" style="518" customWidth="1"/>
    <col min="3077" max="3077" width="13.125" style="518" customWidth="1"/>
    <col min="3078" max="3078" width="15" style="518" customWidth="1"/>
    <col min="3079" max="3079" width="4.125" style="518" customWidth="1"/>
    <col min="3080" max="3080" width="16.625" style="518" customWidth="1"/>
    <col min="3081" max="3081" width="9.75" style="518" customWidth="1"/>
    <col min="3082" max="3082" width="28.75" style="518" customWidth="1"/>
    <col min="3083" max="3083" width="32.375" style="518" customWidth="1"/>
    <col min="3084" max="3084" width="32.125" style="518" customWidth="1"/>
    <col min="3085" max="3085" width="9.75" style="518" customWidth="1"/>
    <col min="3086" max="3086" width="46.5" style="518" customWidth="1"/>
    <col min="3087" max="3087" width="9.75" style="518" customWidth="1"/>
    <col min="3088" max="3088" width="12.625" style="518" customWidth="1"/>
    <col min="3089" max="3328" width="9.75" style="518"/>
    <col min="3329" max="3329" width="7.625" style="518" customWidth="1"/>
    <col min="3330" max="3330" width="31.75" style="518" customWidth="1"/>
    <col min="3331" max="3331" width="7.625" style="518" customWidth="1"/>
    <col min="3332" max="3332" width="9.5" style="518" customWidth="1"/>
    <col min="3333" max="3333" width="13.125" style="518" customWidth="1"/>
    <col min="3334" max="3334" width="15" style="518" customWidth="1"/>
    <col min="3335" max="3335" width="4.125" style="518" customWidth="1"/>
    <col min="3336" max="3336" width="16.625" style="518" customWidth="1"/>
    <col min="3337" max="3337" width="9.75" style="518" customWidth="1"/>
    <col min="3338" max="3338" width="28.75" style="518" customWidth="1"/>
    <col min="3339" max="3339" width="32.375" style="518" customWidth="1"/>
    <col min="3340" max="3340" width="32.125" style="518" customWidth="1"/>
    <col min="3341" max="3341" width="9.75" style="518" customWidth="1"/>
    <col min="3342" max="3342" width="46.5" style="518" customWidth="1"/>
    <col min="3343" max="3343" width="9.75" style="518" customWidth="1"/>
    <col min="3344" max="3344" width="12.625" style="518" customWidth="1"/>
    <col min="3345" max="3584" width="9.75" style="518"/>
    <col min="3585" max="3585" width="7.625" style="518" customWidth="1"/>
    <col min="3586" max="3586" width="31.75" style="518" customWidth="1"/>
    <col min="3587" max="3587" width="7.625" style="518" customWidth="1"/>
    <col min="3588" max="3588" width="9.5" style="518" customWidth="1"/>
    <col min="3589" max="3589" width="13.125" style="518" customWidth="1"/>
    <col min="3590" max="3590" width="15" style="518" customWidth="1"/>
    <col min="3591" max="3591" width="4.125" style="518" customWidth="1"/>
    <col min="3592" max="3592" width="16.625" style="518" customWidth="1"/>
    <col min="3593" max="3593" width="9.75" style="518" customWidth="1"/>
    <col min="3594" max="3594" width="28.75" style="518" customWidth="1"/>
    <col min="3595" max="3595" width="32.375" style="518" customWidth="1"/>
    <col min="3596" max="3596" width="32.125" style="518" customWidth="1"/>
    <col min="3597" max="3597" width="9.75" style="518" customWidth="1"/>
    <col min="3598" max="3598" width="46.5" style="518" customWidth="1"/>
    <col min="3599" max="3599" width="9.75" style="518" customWidth="1"/>
    <col min="3600" max="3600" width="12.625" style="518" customWidth="1"/>
    <col min="3601" max="3840" width="9.75" style="518"/>
    <col min="3841" max="3841" width="7.625" style="518" customWidth="1"/>
    <col min="3842" max="3842" width="31.75" style="518" customWidth="1"/>
    <col min="3843" max="3843" width="7.625" style="518" customWidth="1"/>
    <col min="3844" max="3844" width="9.5" style="518" customWidth="1"/>
    <col min="3845" max="3845" width="13.125" style="518" customWidth="1"/>
    <col min="3846" max="3846" width="15" style="518" customWidth="1"/>
    <col min="3847" max="3847" width="4.125" style="518" customWidth="1"/>
    <col min="3848" max="3848" width="16.625" style="518" customWidth="1"/>
    <col min="3849" max="3849" width="9.75" style="518" customWidth="1"/>
    <col min="3850" max="3850" width="28.75" style="518" customWidth="1"/>
    <col min="3851" max="3851" width="32.375" style="518" customWidth="1"/>
    <col min="3852" max="3852" width="32.125" style="518" customWidth="1"/>
    <col min="3853" max="3853" width="9.75" style="518" customWidth="1"/>
    <col min="3854" max="3854" width="46.5" style="518" customWidth="1"/>
    <col min="3855" max="3855" width="9.75" style="518" customWidth="1"/>
    <col min="3856" max="3856" width="12.625" style="518" customWidth="1"/>
    <col min="3857" max="4096" width="9.75" style="518"/>
    <col min="4097" max="4097" width="7.625" style="518" customWidth="1"/>
    <col min="4098" max="4098" width="31.75" style="518" customWidth="1"/>
    <col min="4099" max="4099" width="7.625" style="518" customWidth="1"/>
    <col min="4100" max="4100" width="9.5" style="518" customWidth="1"/>
    <col min="4101" max="4101" width="13.125" style="518" customWidth="1"/>
    <col min="4102" max="4102" width="15" style="518" customWidth="1"/>
    <col min="4103" max="4103" width="4.125" style="518" customWidth="1"/>
    <col min="4104" max="4104" width="16.625" style="518" customWidth="1"/>
    <col min="4105" max="4105" width="9.75" style="518" customWidth="1"/>
    <col min="4106" max="4106" width="28.75" style="518" customWidth="1"/>
    <col min="4107" max="4107" width="32.375" style="518" customWidth="1"/>
    <col min="4108" max="4108" width="32.125" style="518" customWidth="1"/>
    <col min="4109" max="4109" width="9.75" style="518" customWidth="1"/>
    <col min="4110" max="4110" width="46.5" style="518" customWidth="1"/>
    <col min="4111" max="4111" width="9.75" style="518" customWidth="1"/>
    <col min="4112" max="4112" width="12.625" style="518" customWidth="1"/>
    <col min="4113" max="4352" width="9.75" style="518"/>
    <col min="4353" max="4353" width="7.625" style="518" customWidth="1"/>
    <col min="4354" max="4354" width="31.75" style="518" customWidth="1"/>
    <col min="4355" max="4355" width="7.625" style="518" customWidth="1"/>
    <col min="4356" max="4356" width="9.5" style="518" customWidth="1"/>
    <col min="4357" max="4357" width="13.125" style="518" customWidth="1"/>
    <col min="4358" max="4358" width="15" style="518" customWidth="1"/>
    <col min="4359" max="4359" width="4.125" style="518" customWidth="1"/>
    <col min="4360" max="4360" width="16.625" style="518" customWidth="1"/>
    <col min="4361" max="4361" width="9.75" style="518" customWidth="1"/>
    <col min="4362" max="4362" width="28.75" style="518" customWidth="1"/>
    <col min="4363" max="4363" width="32.375" style="518" customWidth="1"/>
    <col min="4364" max="4364" width="32.125" style="518" customWidth="1"/>
    <col min="4365" max="4365" width="9.75" style="518" customWidth="1"/>
    <col min="4366" max="4366" width="46.5" style="518" customWidth="1"/>
    <col min="4367" max="4367" width="9.75" style="518" customWidth="1"/>
    <col min="4368" max="4368" width="12.625" style="518" customWidth="1"/>
    <col min="4369" max="4608" width="9.75" style="518"/>
    <col min="4609" max="4609" width="7.625" style="518" customWidth="1"/>
    <col min="4610" max="4610" width="31.75" style="518" customWidth="1"/>
    <col min="4611" max="4611" width="7.625" style="518" customWidth="1"/>
    <col min="4612" max="4612" width="9.5" style="518" customWidth="1"/>
    <col min="4613" max="4613" width="13.125" style="518" customWidth="1"/>
    <col min="4614" max="4614" width="15" style="518" customWidth="1"/>
    <col min="4615" max="4615" width="4.125" style="518" customWidth="1"/>
    <col min="4616" max="4616" width="16.625" style="518" customWidth="1"/>
    <col min="4617" max="4617" width="9.75" style="518" customWidth="1"/>
    <col min="4618" max="4618" width="28.75" style="518" customWidth="1"/>
    <col min="4619" max="4619" width="32.375" style="518" customWidth="1"/>
    <col min="4620" max="4620" width="32.125" style="518" customWidth="1"/>
    <col min="4621" max="4621" width="9.75" style="518" customWidth="1"/>
    <col min="4622" max="4622" width="46.5" style="518" customWidth="1"/>
    <col min="4623" max="4623" width="9.75" style="518" customWidth="1"/>
    <col min="4624" max="4624" width="12.625" style="518" customWidth="1"/>
    <col min="4625" max="4864" width="9.75" style="518"/>
    <col min="4865" max="4865" width="7.625" style="518" customWidth="1"/>
    <col min="4866" max="4866" width="31.75" style="518" customWidth="1"/>
    <col min="4867" max="4867" width="7.625" style="518" customWidth="1"/>
    <col min="4868" max="4868" width="9.5" style="518" customWidth="1"/>
    <col min="4869" max="4869" width="13.125" style="518" customWidth="1"/>
    <col min="4870" max="4870" width="15" style="518" customWidth="1"/>
    <col min="4871" max="4871" width="4.125" style="518" customWidth="1"/>
    <col min="4872" max="4872" width="16.625" style="518" customWidth="1"/>
    <col min="4873" max="4873" width="9.75" style="518" customWidth="1"/>
    <col min="4874" max="4874" width="28.75" style="518" customWidth="1"/>
    <col min="4875" max="4875" width="32.375" style="518" customWidth="1"/>
    <col min="4876" max="4876" width="32.125" style="518" customWidth="1"/>
    <col min="4877" max="4877" width="9.75" style="518" customWidth="1"/>
    <col min="4878" max="4878" width="46.5" style="518" customWidth="1"/>
    <col min="4879" max="4879" width="9.75" style="518" customWidth="1"/>
    <col min="4880" max="4880" width="12.625" style="518" customWidth="1"/>
    <col min="4881" max="5120" width="9.75" style="518"/>
    <col min="5121" max="5121" width="7.625" style="518" customWidth="1"/>
    <col min="5122" max="5122" width="31.75" style="518" customWidth="1"/>
    <col min="5123" max="5123" width="7.625" style="518" customWidth="1"/>
    <col min="5124" max="5124" width="9.5" style="518" customWidth="1"/>
    <col min="5125" max="5125" width="13.125" style="518" customWidth="1"/>
    <col min="5126" max="5126" width="15" style="518" customWidth="1"/>
    <col min="5127" max="5127" width="4.125" style="518" customWidth="1"/>
    <col min="5128" max="5128" width="16.625" style="518" customWidth="1"/>
    <col min="5129" max="5129" width="9.75" style="518" customWidth="1"/>
    <col min="5130" max="5130" width="28.75" style="518" customWidth="1"/>
    <col min="5131" max="5131" width="32.375" style="518" customWidth="1"/>
    <col min="5132" max="5132" width="32.125" style="518" customWidth="1"/>
    <col min="5133" max="5133" width="9.75" style="518" customWidth="1"/>
    <col min="5134" max="5134" width="46.5" style="518" customWidth="1"/>
    <col min="5135" max="5135" width="9.75" style="518" customWidth="1"/>
    <col min="5136" max="5136" width="12.625" style="518" customWidth="1"/>
    <col min="5137" max="5376" width="9.75" style="518"/>
    <col min="5377" max="5377" width="7.625" style="518" customWidth="1"/>
    <col min="5378" max="5378" width="31.75" style="518" customWidth="1"/>
    <col min="5379" max="5379" width="7.625" style="518" customWidth="1"/>
    <col min="5380" max="5380" width="9.5" style="518" customWidth="1"/>
    <col min="5381" max="5381" width="13.125" style="518" customWidth="1"/>
    <col min="5382" max="5382" width="15" style="518" customWidth="1"/>
    <col min="5383" max="5383" width="4.125" style="518" customWidth="1"/>
    <col min="5384" max="5384" width="16.625" style="518" customWidth="1"/>
    <col min="5385" max="5385" width="9.75" style="518" customWidth="1"/>
    <col min="5386" max="5386" width="28.75" style="518" customWidth="1"/>
    <col min="5387" max="5387" width="32.375" style="518" customWidth="1"/>
    <col min="5388" max="5388" width="32.125" style="518" customWidth="1"/>
    <col min="5389" max="5389" width="9.75" style="518" customWidth="1"/>
    <col min="5390" max="5390" width="46.5" style="518" customWidth="1"/>
    <col min="5391" max="5391" width="9.75" style="518" customWidth="1"/>
    <col min="5392" max="5392" width="12.625" style="518" customWidth="1"/>
    <col min="5393" max="5632" width="9.75" style="518"/>
    <col min="5633" max="5633" width="7.625" style="518" customWidth="1"/>
    <col min="5634" max="5634" width="31.75" style="518" customWidth="1"/>
    <col min="5635" max="5635" width="7.625" style="518" customWidth="1"/>
    <col min="5636" max="5636" width="9.5" style="518" customWidth="1"/>
    <col min="5637" max="5637" width="13.125" style="518" customWidth="1"/>
    <col min="5638" max="5638" width="15" style="518" customWidth="1"/>
    <col min="5639" max="5639" width="4.125" style="518" customWidth="1"/>
    <col min="5640" max="5640" width="16.625" style="518" customWidth="1"/>
    <col min="5641" max="5641" width="9.75" style="518" customWidth="1"/>
    <col min="5642" max="5642" width="28.75" style="518" customWidth="1"/>
    <col min="5643" max="5643" width="32.375" style="518" customWidth="1"/>
    <col min="5644" max="5644" width="32.125" style="518" customWidth="1"/>
    <col min="5645" max="5645" width="9.75" style="518" customWidth="1"/>
    <col min="5646" max="5646" width="46.5" style="518" customWidth="1"/>
    <col min="5647" max="5647" width="9.75" style="518" customWidth="1"/>
    <col min="5648" max="5648" width="12.625" style="518" customWidth="1"/>
    <col min="5649" max="5888" width="9.75" style="518"/>
    <col min="5889" max="5889" width="7.625" style="518" customWidth="1"/>
    <col min="5890" max="5890" width="31.75" style="518" customWidth="1"/>
    <col min="5891" max="5891" width="7.625" style="518" customWidth="1"/>
    <col min="5892" max="5892" width="9.5" style="518" customWidth="1"/>
    <col min="5893" max="5893" width="13.125" style="518" customWidth="1"/>
    <col min="5894" max="5894" width="15" style="518" customWidth="1"/>
    <col min="5895" max="5895" width="4.125" style="518" customWidth="1"/>
    <col min="5896" max="5896" width="16.625" style="518" customWidth="1"/>
    <col min="5897" max="5897" width="9.75" style="518" customWidth="1"/>
    <col min="5898" max="5898" width="28.75" style="518" customWidth="1"/>
    <col min="5899" max="5899" width="32.375" style="518" customWidth="1"/>
    <col min="5900" max="5900" width="32.125" style="518" customWidth="1"/>
    <col min="5901" max="5901" width="9.75" style="518" customWidth="1"/>
    <col min="5902" max="5902" width="46.5" style="518" customWidth="1"/>
    <col min="5903" max="5903" width="9.75" style="518" customWidth="1"/>
    <col min="5904" max="5904" width="12.625" style="518" customWidth="1"/>
    <col min="5905" max="6144" width="9.75" style="518"/>
    <col min="6145" max="6145" width="7.625" style="518" customWidth="1"/>
    <col min="6146" max="6146" width="31.75" style="518" customWidth="1"/>
    <col min="6147" max="6147" width="7.625" style="518" customWidth="1"/>
    <col min="6148" max="6148" width="9.5" style="518" customWidth="1"/>
    <col min="6149" max="6149" width="13.125" style="518" customWidth="1"/>
    <col min="6150" max="6150" width="15" style="518" customWidth="1"/>
    <col min="6151" max="6151" width="4.125" style="518" customWidth="1"/>
    <col min="6152" max="6152" width="16.625" style="518" customWidth="1"/>
    <col min="6153" max="6153" width="9.75" style="518" customWidth="1"/>
    <col min="6154" max="6154" width="28.75" style="518" customWidth="1"/>
    <col min="6155" max="6155" width="32.375" style="518" customWidth="1"/>
    <col min="6156" max="6156" width="32.125" style="518" customWidth="1"/>
    <col min="6157" max="6157" width="9.75" style="518" customWidth="1"/>
    <col min="6158" max="6158" width="46.5" style="518" customWidth="1"/>
    <col min="6159" max="6159" width="9.75" style="518" customWidth="1"/>
    <col min="6160" max="6160" width="12.625" style="518" customWidth="1"/>
    <col min="6161" max="6400" width="9.75" style="518"/>
    <col min="6401" max="6401" width="7.625" style="518" customWidth="1"/>
    <col min="6402" max="6402" width="31.75" style="518" customWidth="1"/>
    <col min="6403" max="6403" width="7.625" style="518" customWidth="1"/>
    <col min="6404" max="6404" width="9.5" style="518" customWidth="1"/>
    <col min="6405" max="6405" width="13.125" style="518" customWidth="1"/>
    <col min="6406" max="6406" width="15" style="518" customWidth="1"/>
    <col min="6407" max="6407" width="4.125" style="518" customWidth="1"/>
    <col min="6408" max="6408" width="16.625" style="518" customWidth="1"/>
    <col min="6409" max="6409" width="9.75" style="518" customWidth="1"/>
    <col min="6410" max="6410" width="28.75" style="518" customWidth="1"/>
    <col min="6411" max="6411" width="32.375" style="518" customWidth="1"/>
    <col min="6412" max="6412" width="32.125" style="518" customWidth="1"/>
    <col min="6413" max="6413" width="9.75" style="518" customWidth="1"/>
    <col min="6414" max="6414" width="46.5" style="518" customWidth="1"/>
    <col min="6415" max="6415" width="9.75" style="518" customWidth="1"/>
    <col min="6416" max="6416" width="12.625" style="518" customWidth="1"/>
    <col min="6417" max="6656" width="9.75" style="518"/>
    <col min="6657" max="6657" width="7.625" style="518" customWidth="1"/>
    <col min="6658" max="6658" width="31.75" style="518" customWidth="1"/>
    <col min="6659" max="6659" width="7.625" style="518" customWidth="1"/>
    <col min="6660" max="6660" width="9.5" style="518" customWidth="1"/>
    <col min="6661" max="6661" width="13.125" style="518" customWidth="1"/>
    <col min="6662" max="6662" width="15" style="518" customWidth="1"/>
    <col min="6663" max="6663" width="4.125" style="518" customWidth="1"/>
    <col min="6664" max="6664" width="16.625" style="518" customWidth="1"/>
    <col min="6665" max="6665" width="9.75" style="518" customWidth="1"/>
    <col min="6666" max="6666" width="28.75" style="518" customWidth="1"/>
    <col min="6667" max="6667" width="32.375" style="518" customWidth="1"/>
    <col min="6668" max="6668" width="32.125" style="518" customWidth="1"/>
    <col min="6669" max="6669" width="9.75" style="518" customWidth="1"/>
    <col min="6670" max="6670" width="46.5" style="518" customWidth="1"/>
    <col min="6671" max="6671" width="9.75" style="518" customWidth="1"/>
    <col min="6672" max="6672" width="12.625" style="518" customWidth="1"/>
    <col min="6673" max="6912" width="9.75" style="518"/>
    <col min="6913" max="6913" width="7.625" style="518" customWidth="1"/>
    <col min="6914" max="6914" width="31.75" style="518" customWidth="1"/>
    <col min="6915" max="6915" width="7.625" style="518" customWidth="1"/>
    <col min="6916" max="6916" width="9.5" style="518" customWidth="1"/>
    <col min="6917" max="6917" width="13.125" style="518" customWidth="1"/>
    <col min="6918" max="6918" width="15" style="518" customWidth="1"/>
    <col min="6919" max="6919" width="4.125" style="518" customWidth="1"/>
    <col min="6920" max="6920" width="16.625" style="518" customWidth="1"/>
    <col min="6921" max="6921" width="9.75" style="518" customWidth="1"/>
    <col min="6922" max="6922" width="28.75" style="518" customWidth="1"/>
    <col min="6923" max="6923" width="32.375" style="518" customWidth="1"/>
    <col min="6924" max="6924" width="32.125" style="518" customWidth="1"/>
    <col min="6925" max="6925" width="9.75" style="518" customWidth="1"/>
    <col min="6926" max="6926" width="46.5" style="518" customWidth="1"/>
    <col min="6927" max="6927" width="9.75" style="518" customWidth="1"/>
    <col min="6928" max="6928" width="12.625" style="518" customWidth="1"/>
    <col min="6929" max="7168" width="9.75" style="518"/>
    <col min="7169" max="7169" width="7.625" style="518" customWidth="1"/>
    <col min="7170" max="7170" width="31.75" style="518" customWidth="1"/>
    <col min="7171" max="7171" width="7.625" style="518" customWidth="1"/>
    <col min="7172" max="7172" width="9.5" style="518" customWidth="1"/>
    <col min="7173" max="7173" width="13.125" style="518" customWidth="1"/>
    <col min="7174" max="7174" width="15" style="518" customWidth="1"/>
    <col min="7175" max="7175" width="4.125" style="518" customWidth="1"/>
    <col min="7176" max="7176" width="16.625" style="518" customWidth="1"/>
    <col min="7177" max="7177" width="9.75" style="518" customWidth="1"/>
    <col min="7178" max="7178" width="28.75" style="518" customWidth="1"/>
    <col min="7179" max="7179" width="32.375" style="518" customWidth="1"/>
    <col min="7180" max="7180" width="32.125" style="518" customWidth="1"/>
    <col min="7181" max="7181" width="9.75" style="518" customWidth="1"/>
    <col min="7182" max="7182" width="46.5" style="518" customWidth="1"/>
    <col min="7183" max="7183" width="9.75" style="518" customWidth="1"/>
    <col min="7184" max="7184" width="12.625" style="518" customWidth="1"/>
    <col min="7185" max="7424" width="9.75" style="518"/>
    <col min="7425" max="7425" width="7.625" style="518" customWidth="1"/>
    <col min="7426" max="7426" width="31.75" style="518" customWidth="1"/>
    <col min="7427" max="7427" width="7.625" style="518" customWidth="1"/>
    <col min="7428" max="7428" width="9.5" style="518" customWidth="1"/>
    <col min="7429" max="7429" width="13.125" style="518" customWidth="1"/>
    <col min="7430" max="7430" width="15" style="518" customWidth="1"/>
    <col min="7431" max="7431" width="4.125" style="518" customWidth="1"/>
    <col min="7432" max="7432" width="16.625" style="518" customWidth="1"/>
    <col min="7433" max="7433" width="9.75" style="518" customWidth="1"/>
    <col min="7434" max="7434" width="28.75" style="518" customWidth="1"/>
    <col min="7435" max="7435" width="32.375" style="518" customWidth="1"/>
    <col min="7436" max="7436" width="32.125" style="518" customWidth="1"/>
    <col min="7437" max="7437" width="9.75" style="518" customWidth="1"/>
    <col min="7438" max="7438" width="46.5" style="518" customWidth="1"/>
    <col min="7439" max="7439" width="9.75" style="518" customWidth="1"/>
    <col min="7440" max="7440" width="12.625" style="518" customWidth="1"/>
    <col min="7441" max="7680" width="9.75" style="518"/>
    <col min="7681" max="7681" width="7.625" style="518" customWidth="1"/>
    <col min="7682" max="7682" width="31.75" style="518" customWidth="1"/>
    <col min="7683" max="7683" width="7.625" style="518" customWidth="1"/>
    <col min="7684" max="7684" width="9.5" style="518" customWidth="1"/>
    <col min="7685" max="7685" width="13.125" style="518" customWidth="1"/>
    <col min="7686" max="7686" width="15" style="518" customWidth="1"/>
    <col min="7687" max="7687" width="4.125" style="518" customWidth="1"/>
    <col min="7688" max="7688" width="16.625" style="518" customWidth="1"/>
    <col min="7689" max="7689" width="9.75" style="518" customWidth="1"/>
    <col min="7690" max="7690" width="28.75" style="518" customWidth="1"/>
    <col min="7691" max="7691" width="32.375" style="518" customWidth="1"/>
    <col min="7692" max="7692" width="32.125" style="518" customWidth="1"/>
    <col min="7693" max="7693" width="9.75" style="518" customWidth="1"/>
    <col min="7694" max="7694" width="46.5" style="518" customWidth="1"/>
    <col min="7695" max="7695" width="9.75" style="518" customWidth="1"/>
    <col min="7696" max="7696" width="12.625" style="518" customWidth="1"/>
    <col min="7697" max="7936" width="9.75" style="518"/>
    <col min="7937" max="7937" width="7.625" style="518" customWidth="1"/>
    <col min="7938" max="7938" width="31.75" style="518" customWidth="1"/>
    <col min="7939" max="7939" width="7.625" style="518" customWidth="1"/>
    <col min="7940" max="7940" width="9.5" style="518" customWidth="1"/>
    <col min="7941" max="7941" width="13.125" style="518" customWidth="1"/>
    <col min="7942" max="7942" width="15" style="518" customWidth="1"/>
    <col min="7943" max="7943" width="4.125" style="518" customWidth="1"/>
    <col min="7944" max="7944" width="16.625" style="518" customWidth="1"/>
    <col min="7945" max="7945" width="9.75" style="518" customWidth="1"/>
    <col min="7946" max="7946" width="28.75" style="518" customWidth="1"/>
    <col min="7947" max="7947" width="32.375" style="518" customWidth="1"/>
    <col min="7948" max="7948" width="32.125" style="518" customWidth="1"/>
    <col min="7949" max="7949" width="9.75" style="518" customWidth="1"/>
    <col min="7950" max="7950" width="46.5" style="518" customWidth="1"/>
    <col min="7951" max="7951" width="9.75" style="518" customWidth="1"/>
    <col min="7952" max="7952" width="12.625" style="518" customWidth="1"/>
    <col min="7953" max="8192" width="9.75" style="518"/>
    <col min="8193" max="8193" width="7.625" style="518" customWidth="1"/>
    <col min="8194" max="8194" width="31.75" style="518" customWidth="1"/>
    <col min="8195" max="8195" width="7.625" style="518" customWidth="1"/>
    <col min="8196" max="8196" width="9.5" style="518" customWidth="1"/>
    <col min="8197" max="8197" width="13.125" style="518" customWidth="1"/>
    <col min="8198" max="8198" width="15" style="518" customWidth="1"/>
    <col min="8199" max="8199" width="4.125" style="518" customWidth="1"/>
    <col min="8200" max="8200" width="16.625" style="518" customWidth="1"/>
    <col min="8201" max="8201" width="9.75" style="518" customWidth="1"/>
    <col min="8202" max="8202" width="28.75" style="518" customWidth="1"/>
    <col min="8203" max="8203" width="32.375" style="518" customWidth="1"/>
    <col min="8204" max="8204" width="32.125" style="518" customWidth="1"/>
    <col min="8205" max="8205" width="9.75" style="518" customWidth="1"/>
    <col min="8206" max="8206" width="46.5" style="518" customWidth="1"/>
    <col min="8207" max="8207" width="9.75" style="518" customWidth="1"/>
    <col min="8208" max="8208" width="12.625" style="518" customWidth="1"/>
    <col min="8209" max="8448" width="9.75" style="518"/>
    <col min="8449" max="8449" width="7.625" style="518" customWidth="1"/>
    <col min="8450" max="8450" width="31.75" style="518" customWidth="1"/>
    <col min="8451" max="8451" width="7.625" style="518" customWidth="1"/>
    <col min="8452" max="8452" width="9.5" style="518" customWidth="1"/>
    <col min="8453" max="8453" width="13.125" style="518" customWidth="1"/>
    <col min="8454" max="8454" width="15" style="518" customWidth="1"/>
    <col min="8455" max="8455" width="4.125" style="518" customWidth="1"/>
    <col min="8456" max="8456" width="16.625" style="518" customWidth="1"/>
    <col min="8457" max="8457" width="9.75" style="518" customWidth="1"/>
    <col min="8458" max="8458" width="28.75" style="518" customWidth="1"/>
    <col min="8459" max="8459" width="32.375" style="518" customWidth="1"/>
    <col min="8460" max="8460" width="32.125" style="518" customWidth="1"/>
    <col min="8461" max="8461" width="9.75" style="518" customWidth="1"/>
    <col min="8462" max="8462" width="46.5" style="518" customWidth="1"/>
    <col min="8463" max="8463" width="9.75" style="518" customWidth="1"/>
    <col min="8464" max="8464" width="12.625" style="518" customWidth="1"/>
    <col min="8465" max="8704" width="9.75" style="518"/>
    <col min="8705" max="8705" width="7.625" style="518" customWidth="1"/>
    <col min="8706" max="8706" width="31.75" style="518" customWidth="1"/>
    <col min="8707" max="8707" width="7.625" style="518" customWidth="1"/>
    <col min="8708" max="8708" width="9.5" style="518" customWidth="1"/>
    <col min="8709" max="8709" width="13.125" style="518" customWidth="1"/>
    <col min="8710" max="8710" width="15" style="518" customWidth="1"/>
    <col min="8711" max="8711" width="4.125" style="518" customWidth="1"/>
    <col min="8712" max="8712" width="16.625" style="518" customWidth="1"/>
    <col min="8713" max="8713" width="9.75" style="518" customWidth="1"/>
    <col min="8714" max="8714" width="28.75" style="518" customWidth="1"/>
    <col min="8715" max="8715" width="32.375" style="518" customWidth="1"/>
    <col min="8716" max="8716" width="32.125" style="518" customWidth="1"/>
    <col min="8717" max="8717" width="9.75" style="518" customWidth="1"/>
    <col min="8718" max="8718" width="46.5" style="518" customWidth="1"/>
    <col min="8719" max="8719" width="9.75" style="518" customWidth="1"/>
    <col min="8720" max="8720" width="12.625" style="518" customWidth="1"/>
    <col min="8721" max="8960" width="9.75" style="518"/>
    <col min="8961" max="8961" width="7.625" style="518" customWidth="1"/>
    <col min="8962" max="8962" width="31.75" style="518" customWidth="1"/>
    <col min="8963" max="8963" width="7.625" style="518" customWidth="1"/>
    <col min="8964" max="8964" width="9.5" style="518" customWidth="1"/>
    <col min="8965" max="8965" width="13.125" style="518" customWidth="1"/>
    <col min="8966" max="8966" width="15" style="518" customWidth="1"/>
    <col min="8967" max="8967" width="4.125" style="518" customWidth="1"/>
    <col min="8968" max="8968" width="16.625" style="518" customWidth="1"/>
    <col min="8969" max="8969" width="9.75" style="518" customWidth="1"/>
    <col min="8970" max="8970" width="28.75" style="518" customWidth="1"/>
    <col min="8971" max="8971" width="32.375" style="518" customWidth="1"/>
    <col min="8972" max="8972" width="32.125" style="518" customWidth="1"/>
    <col min="8973" max="8973" width="9.75" style="518" customWidth="1"/>
    <col min="8974" max="8974" width="46.5" style="518" customWidth="1"/>
    <col min="8975" max="8975" width="9.75" style="518" customWidth="1"/>
    <col min="8976" max="8976" width="12.625" style="518" customWidth="1"/>
    <col min="8977" max="9216" width="9.75" style="518"/>
    <col min="9217" max="9217" width="7.625" style="518" customWidth="1"/>
    <col min="9218" max="9218" width="31.75" style="518" customWidth="1"/>
    <col min="9219" max="9219" width="7.625" style="518" customWidth="1"/>
    <col min="9220" max="9220" width="9.5" style="518" customWidth="1"/>
    <col min="9221" max="9221" width="13.125" style="518" customWidth="1"/>
    <col min="9222" max="9222" width="15" style="518" customWidth="1"/>
    <col min="9223" max="9223" width="4.125" style="518" customWidth="1"/>
    <col min="9224" max="9224" width="16.625" style="518" customWidth="1"/>
    <col min="9225" max="9225" width="9.75" style="518" customWidth="1"/>
    <col min="9226" max="9226" width="28.75" style="518" customWidth="1"/>
    <col min="9227" max="9227" width="32.375" style="518" customWidth="1"/>
    <col min="9228" max="9228" width="32.125" style="518" customWidth="1"/>
    <col min="9229" max="9229" width="9.75" style="518" customWidth="1"/>
    <col min="9230" max="9230" width="46.5" style="518" customWidth="1"/>
    <col min="9231" max="9231" width="9.75" style="518" customWidth="1"/>
    <col min="9232" max="9232" width="12.625" style="518" customWidth="1"/>
    <col min="9233" max="9472" width="9.75" style="518"/>
    <col min="9473" max="9473" width="7.625" style="518" customWidth="1"/>
    <col min="9474" max="9474" width="31.75" style="518" customWidth="1"/>
    <col min="9475" max="9475" width="7.625" style="518" customWidth="1"/>
    <col min="9476" max="9476" width="9.5" style="518" customWidth="1"/>
    <col min="9477" max="9477" width="13.125" style="518" customWidth="1"/>
    <col min="9478" max="9478" width="15" style="518" customWidth="1"/>
    <col min="9479" max="9479" width="4.125" style="518" customWidth="1"/>
    <col min="9480" max="9480" width="16.625" style="518" customWidth="1"/>
    <col min="9481" max="9481" width="9.75" style="518" customWidth="1"/>
    <col min="9482" max="9482" width="28.75" style="518" customWidth="1"/>
    <col min="9483" max="9483" width="32.375" style="518" customWidth="1"/>
    <col min="9484" max="9484" width="32.125" style="518" customWidth="1"/>
    <col min="9485" max="9485" width="9.75" style="518" customWidth="1"/>
    <col min="9486" max="9486" width="46.5" style="518" customWidth="1"/>
    <col min="9487" max="9487" width="9.75" style="518" customWidth="1"/>
    <col min="9488" max="9488" width="12.625" style="518" customWidth="1"/>
    <col min="9489" max="9728" width="9.75" style="518"/>
    <col min="9729" max="9729" width="7.625" style="518" customWidth="1"/>
    <col min="9730" max="9730" width="31.75" style="518" customWidth="1"/>
    <col min="9731" max="9731" width="7.625" style="518" customWidth="1"/>
    <col min="9732" max="9732" width="9.5" style="518" customWidth="1"/>
    <col min="9733" max="9733" width="13.125" style="518" customWidth="1"/>
    <col min="9734" max="9734" width="15" style="518" customWidth="1"/>
    <col min="9735" max="9735" width="4.125" style="518" customWidth="1"/>
    <col min="9736" max="9736" width="16.625" style="518" customWidth="1"/>
    <col min="9737" max="9737" width="9.75" style="518" customWidth="1"/>
    <col min="9738" max="9738" width="28.75" style="518" customWidth="1"/>
    <col min="9739" max="9739" width="32.375" style="518" customWidth="1"/>
    <col min="9740" max="9740" width="32.125" style="518" customWidth="1"/>
    <col min="9741" max="9741" width="9.75" style="518" customWidth="1"/>
    <col min="9742" max="9742" width="46.5" style="518" customWidth="1"/>
    <col min="9743" max="9743" width="9.75" style="518" customWidth="1"/>
    <col min="9744" max="9744" width="12.625" style="518" customWidth="1"/>
    <col min="9745" max="9984" width="9.75" style="518"/>
    <col min="9985" max="9985" width="7.625" style="518" customWidth="1"/>
    <col min="9986" max="9986" width="31.75" style="518" customWidth="1"/>
    <col min="9987" max="9987" width="7.625" style="518" customWidth="1"/>
    <col min="9988" max="9988" width="9.5" style="518" customWidth="1"/>
    <col min="9989" max="9989" width="13.125" style="518" customWidth="1"/>
    <col min="9990" max="9990" width="15" style="518" customWidth="1"/>
    <col min="9991" max="9991" width="4.125" style="518" customWidth="1"/>
    <col min="9992" max="9992" width="16.625" style="518" customWidth="1"/>
    <col min="9993" max="9993" width="9.75" style="518" customWidth="1"/>
    <col min="9994" max="9994" width="28.75" style="518" customWidth="1"/>
    <col min="9995" max="9995" width="32.375" style="518" customWidth="1"/>
    <col min="9996" max="9996" width="32.125" style="518" customWidth="1"/>
    <col min="9997" max="9997" width="9.75" style="518" customWidth="1"/>
    <col min="9998" max="9998" width="46.5" style="518" customWidth="1"/>
    <col min="9999" max="9999" width="9.75" style="518" customWidth="1"/>
    <col min="10000" max="10000" width="12.625" style="518" customWidth="1"/>
    <col min="10001" max="10240" width="9.75" style="518"/>
    <col min="10241" max="10241" width="7.625" style="518" customWidth="1"/>
    <col min="10242" max="10242" width="31.75" style="518" customWidth="1"/>
    <col min="10243" max="10243" width="7.625" style="518" customWidth="1"/>
    <col min="10244" max="10244" width="9.5" style="518" customWidth="1"/>
    <col min="10245" max="10245" width="13.125" style="518" customWidth="1"/>
    <col min="10246" max="10246" width="15" style="518" customWidth="1"/>
    <col min="10247" max="10247" width="4.125" style="518" customWidth="1"/>
    <col min="10248" max="10248" width="16.625" style="518" customWidth="1"/>
    <col min="10249" max="10249" width="9.75" style="518" customWidth="1"/>
    <col min="10250" max="10250" width="28.75" style="518" customWidth="1"/>
    <col min="10251" max="10251" width="32.375" style="518" customWidth="1"/>
    <col min="10252" max="10252" width="32.125" style="518" customWidth="1"/>
    <col min="10253" max="10253" width="9.75" style="518" customWidth="1"/>
    <col min="10254" max="10254" width="46.5" style="518" customWidth="1"/>
    <col min="10255" max="10255" width="9.75" style="518" customWidth="1"/>
    <col min="10256" max="10256" width="12.625" style="518" customWidth="1"/>
    <col min="10257" max="10496" width="9.75" style="518"/>
    <col min="10497" max="10497" width="7.625" style="518" customWidth="1"/>
    <col min="10498" max="10498" width="31.75" style="518" customWidth="1"/>
    <col min="10499" max="10499" width="7.625" style="518" customWidth="1"/>
    <col min="10500" max="10500" width="9.5" style="518" customWidth="1"/>
    <col min="10501" max="10501" width="13.125" style="518" customWidth="1"/>
    <col min="10502" max="10502" width="15" style="518" customWidth="1"/>
    <col min="10503" max="10503" width="4.125" style="518" customWidth="1"/>
    <col min="10504" max="10504" width="16.625" style="518" customWidth="1"/>
    <col min="10505" max="10505" width="9.75" style="518" customWidth="1"/>
    <col min="10506" max="10506" width="28.75" style="518" customWidth="1"/>
    <col min="10507" max="10507" width="32.375" style="518" customWidth="1"/>
    <col min="10508" max="10508" width="32.125" style="518" customWidth="1"/>
    <col min="10509" max="10509" width="9.75" style="518" customWidth="1"/>
    <col min="10510" max="10510" width="46.5" style="518" customWidth="1"/>
    <col min="10511" max="10511" width="9.75" style="518" customWidth="1"/>
    <col min="10512" max="10512" width="12.625" style="518" customWidth="1"/>
    <col min="10513" max="10752" width="9.75" style="518"/>
    <col min="10753" max="10753" width="7.625" style="518" customWidth="1"/>
    <col min="10754" max="10754" width="31.75" style="518" customWidth="1"/>
    <col min="10755" max="10755" width="7.625" style="518" customWidth="1"/>
    <col min="10756" max="10756" width="9.5" style="518" customWidth="1"/>
    <col min="10757" max="10757" width="13.125" style="518" customWidth="1"/>
    <col min="10758" max="10758" width="15" style="518" customWidth="1"/>
    <col min="10759" max="10759" width="4.125" style="518" customWidth="1"/>
    <col min="10760" max="10760" width="16.625" style="518" customWidth="1"/>
    <col min="10761" max="10761" width="9.75" style="518" customWidth="1"/>
    <col min="10762" max="10762" width="28.75" style="518" customWidth="1"/>
    <col min="10763" max="10763" width="32.375" style="518" customWidth="1"/>
    <col min="10764" max="10764" width="32.125" style="518" customWidth="1"/>
    <col min="10765" max="10765" width="9.75" style="518" customWidth="1"/>
    <col min="10766" max="10766" width="46.5" style="518" customWidth="1"/>
    <col min="10767" max="10767" width="9.75" style="518" customWidth="1"/>
    <col min="10768" max="10768" width="12.625" style="518" customWidth="1"/>
    <col min="10769" max="11008" width="9.75" style="518"/>
    <col min="11009" max="11009" width="7.625" style="518" customWidth="1"/>
    <col min="11010" max="11010" width="31.75" style="518" customWidth="1"/>
    <col min="11011" max="11011" width="7.625" style="518" customWidth="1"/>
    <col min="11012" max="11012" width="9.5" style="518" customWidth="1"/>
    <col min="11013" max="11013" width="13.125" style="518" customWidth="1"/>
    <col min="11014" max="11014" width="15" style="518" customWidth="1"/>
    <col min="11015" max="11015" width="4.125" style="518" customWidth="1"/>
    <col min="11016" max="11016" width="16.625" style="518" customWidth="1"/>
    <col min="11017" max="11017" width="9.75" style="518" customWidth="1"/>
    <col min="11018" max="11018" width="28.75" style="518" customWidth="1"/>
    <col min="11019" max="11019" width="32.375" style="518" customWidth="1"/>
    <col min="11020" max="11020" width="32.125" style="518" customWidth="1"/>
    <col min="11021" max="11021" width="9.75" style="518" customWidth="1"/>
    <col min="11022" max="11022" width="46.5" style="518" customWidth="1"/>
    <col min="11023" max="11023" width="9.75" style="518" customWidth="1"/>
    <col min="11024" max="11024" width="12.625" style="518" customWidth="1"/>
    <col min="11025" max="11264" width="9.75" style="518"/>
    <col min="11265" max="11265" width="7.625" style="518" customWidth="1"/>
    <col min="11266" max="11266" width="31.75" style="518" customWidth="1"/>
    <col min="11267" max="11267" width="7.625" style="518" customWidth="1"/>
    <col min="11268" max="11268" width="9.5" style="518" customWidth="1"/>
    <col min="11269" max="11269" width="13.125" style="518" customWidth="1"/>
    <col min="11270" max="11270" width="15" style="518" customWidth="1"/>
    <col min="11271" max="11271" width="4.125" style="518" customWidth="1"/>
    <col min="11272" max="11272" width="16.625" style="518" customWidth="1"/>
    <col min="11273" max="11273" width="9.75" style="518" customWidth="1"/>
    <col min="11274" max="11274" width="28.75" style="518" customWidth="1"/>
    <col min="11275" max="11275" width="32.375" style="518" customWidth="1"/>
    <col min="11276" max="11276" width="32.125" style="518" customWidth="1"/>
    <col min="11277" max="11277" width="9.75" style="518" customWidth="1"/>
    <col min="11278" max="11278" width="46.5" style="518" customWidth="1"/>
    <col min="11279" max="11279" width="9.75" style="518" customWidth="1"/>
    <col min="11280" max="11280" width="12.625" style="518" customWidth="1"/>
    <col min="11281" max="11520" width="9.75" style="518"/>
    <col min="11521" max="11521" width="7.625" style="518" customWidth="1"/>
    <col min="11522" max="11522" width="31.75" style="518" customWidth="1"/>
    <col min="11523" max="11523" width="7.625" style="518" customWidth="1"/>
    <col min="11524" max="11524" width="9.5" style="518" customWidth="1"/>
    <col min="11525" max="11525" width="13.125" style="518" customWidth="1"/>
    <col min="11526" max="11526" width="15" style="518" customWidth="1"/>
    <col min="11527" max="11527" width="4.125" style="518" customWidth="1"/>
    <col min="11528" max="11528" width="16.625" style="518" customWidth="1"/>
    <col min="11529" max="11529" width="9.75" style="518" customWidth="1"/>
    <col min="11530" max="11530" width="28.75" style="518" customWidth="1"/>
    <col min="11531" max="11531" width="32.375" style="518" customWidth="1"/>
    <col min="11532" max="11532" width="32.125" style="518" customWidth="1"/>
    <col min="11533" max="11533" width="9.75" style="518" customWidth="1"/>
    <col min="11534" max="11534" width="46.5" style="518" customWidth="1"/>
    <col min="11535" max="11535" width="9.75" style="518" customWidth="1"/>
    <col min="11536" max="11536" width="12.625" style="518" customWidth="1"/>
    <col min="11537" max="11776" width="9.75" style="518"/>
    <col min="11777" max="11777" width="7.625" style="518" customWidth="1"/>
    <col min="11778" max="11778" width="31.75" style="518" customWidth="1"/>
    <col min="11779" max="11779" width="7.625" style="518" customWidth="1"/>
    <col min="11780" max="11780" width="9.5" style="518" customWidth="1"/>
    <col min="11781" max="11781" width="13.125" style="518" customWidth="1"/>
    <col min="11782" max="11782" width="15" style="518" customWidth="1"/>
    <col min="11783" max="11783" width="4.125" style="518" customWidth="1"/>
    <col min="11784" max="11784" width="16.625" style="518" customWidth="1"/>
    <col min="11785" max="11785" width="9.75" style="518" customWidth="1"/>
    <col min="11786" max="11786" width="28.75" style="518" customWidth="1"/>
    <col min="11787" max="11787" width="32.375" style="518" customWidth="1"/>
    <col min="11788" max="11788" width="32.125" style="518" customWidth="1"/>
    <col min="11789" max="11789" width="9.75" style="518" customWidth="1"/>
    <col min="11790" max="11790" width="46.5" style="518" customWidth="1"/>
    <col min="11791" max="11791" width="9.75" style="518" customWidth="1"/>
    <col min="11792" max="11792" width="12.625" style="518" customWidth="1"/>
    <col min="11793" max="12032" width="9.75" style="518"/>
    <col min="12033" max="12033" width="7.625" style="518" customWidth="1"/>
    <col min="12034" max="12034" width="31.75" style="518" customWidth="1"/>
    <col min="12035" max="12035" width="7.625" style="518" customWidth="1"/>
    <col min="12036" max="12036" width="9.5" style="518" customWidth="1"/>
    <col min="12037" max="12037" width="13.125" style="518" customWidth="1"/>
    <col min="12038" max="12038" width="15" style="518" customWidth="1"/>
    <col min="12039" max="12039" width="4.125" style="518" customWidth="1"/>
    <col min="12040" max="12040" width="16.625" style="518" customWidth="1"/>
    <col min="12041" max="12041" width="9.75" style="518" customWidth="1"/>
    <col min="12042" max="12042" width="28.75" style="518" customWidth="1"/>
    <col min="12043" max="12043" width="32.375" style="518" customWidth="1"/>
    <col min="12044" max="12044" width="32.125" style="518" customWidth="1"/>
    <col min="12045" max="12045" width="9.75" style="518" customWidth="1"/>
    <col min="12046" max="12046" width="46.5" style="518" customWidth="1"/>
    <col min="12047" max="12047" width="9.75" style="518" customWidth="1"/>
    <col min="12048" max="12048" width="12.625" style="518" customWidth="1"/>
    <col min="12049" max="12288" width="9.75" style="518"/>
    <col min="12289" max="12289" width="7.625" style="518" customWidth="1"/>
    <col min="12290" max="12290" width="31.75" style="518" customWidth="1"/>
    <col min="12291" max="12291" width="7.625" style="518" customWidth="1"/>
    <col min="12292" max="12292" width="9.5" style="518" customWidth="1"/>
    <col min="12293" max="12293" width="13.125" style="518" customWidth="1"/>
    <col min="12294" max="12294" width="15" style="518" customWidth="1"/>
    <col min="12295" max="12295" width="4.125" style="518" customWidth="1"/>
    <col min="12296" max="12296" width="16.625" style="518" customWidth="1"/>
    <col min="12297" max="12297" width="9.75" style="518" customWidth="1"/>
    <col min="12298" max="12298" width="28.75" style="518" customWidth="1"/>
    <col min="12299" max="12299" width="32.375" style="518" customWidth="1"/>
    <col min="12300" max="12300" width="32.125" style="518" customWidth="1"/>
    <col min="12301" max="12301" width="9.75" style="518" customWidth="1"/>
    <col min="12302" max="12302" width="46.5" style="518" customWidth="1"/>
    <col min="12303" max="12303" width="9.75" style="518" customWidth="1"/>
    <col min="12304" max="12304" width="12.625" style="518" customWidth="1"/>
    <col min="12305" max="12544" width="9.75" style="518"/>
    <col min="12545" max="12545" width="7.625" style="518" customWidth="1"/>
    <col min="12546" max="12546" width="31.75" style="518" customWidth="1"/>
    <col min="12547" max="12547" width="7.625" style="518" customWidth="1"/>
    <col min="12548" max="12548" width="9.5" style="518" customWidth="1"/>
    <col min="12549" max="12549" width="13.125" style="518" customWidth="1"/>
    <col min="12550" max="12550" width="15" style="518" customWidth="1"/>
    <col min="12551" max="12551" width="4.125" style="518" customWidth="1"/>
    <col min="12552" max="12552" width="16.625" style="518" customWidth="1"/>
    <col min="12553" max="12553" width="9.75" style="518" customWidth="1"/>
    <col min="12554" max="12554" width="28.75" style="518" customWidth="1"/>
    <col min="12555" max="12555" width="32.375" style="518" customWidth="1"/>
    <col min="12556" max="12556" width="32.125" style="518" customWidth="1"/>
    <col min="12557" max="12557" width="9.75" style="518" customWidth="1"/>
    <col min="12558" max="12558" width="46.5" style="518" customWidth="1"/>
    <col min="12559" max="12559" width="9.75" style="518" customWidth="1"/>
    <col min="12560" max="12560" width="12.625" style="518" customWidth="1"/>
    <col min="12561" max="12800" width="9.75" style="518"/>
    <col min="12801" max="12801" width="7.625" style="518" customWidth="1"/>
    <col min="12802" max="12802" width="31.75" style="518" customWidth="1"/>
    <col min="12803" max="12803" width="7.625" style="518" customWidth="1"/>
    <col min="12804" max="12804" width="9.5" style="518" customWidth="1"/>
    <col min="12805" max="12805" width="13.125" style="518" customWidth="1"/>
    <col min="12806" max="12806" width="15" style="518" customWidth="1"/>
    <col min="12807" max="12807" width="4.125" style="518" customWidth="1"/>
    <col min="12808" max="12808" width="16.625" style="518" customWidth="1"/>
    <col min="12809" max="12809" width="9.75" style="518" customWidth="1"/>
    <col min="12810" max="12810" width="28.75" style="518" customWidth="1"/>
    <col min="12811" max="12811" width="32.375" style="518" customWidth="1"/>
    <col min="12812" max="12812" width="32.125" style="518" customWidth="1"/>
    <col min="12813" max="12813" width="9.75" style="518" customWidth="1"/>
    <col min="12814" max="12814" width="46.5" style="518" customWidth="1"/>
    <col min="12815" max="12815" width="9.75" style="518" customWidth="1"/>
    <col min="12816" max="12816" width="12.625" style="518" customWidth="1"/>
    <col min="12817" max="13056" width="9.75" style="518"/>
    <col min="13057" max="13057" width="7.625" style="518" customWidth="1"/>
    <col min="13058" max="13058" width="31.75" style="518" customWidth="1"/>
    <col min="13059" max="13059" width="7.625" style="518" customWidth="1"/>
    <col min="13060" max="13060" width="9.5" style="518" customWidth="1"/>
    <col min="13061" max="13061" width="13.125" style="518" customWidth="1"/>
    <col min="13062" max="13062" width="15" style="518" customWidth="1"/>
    <col min="13063" max="13063" width="4.125" style="518" customWidth="1"/>
    <col min="13064" max="13064" width="16.625" style="518" customWidth="1"/>
    <col min="13065" max="13065" width="9.75" style="518" customWidth="1"/>
    <col min="13066" max="13066" width="28.75" style="518" customWidth="1"/>
    <col min="13067" max="13067" width="32.375" style="518" customWidth="1"/>
    <col min="13068" max="13068" width="32.125" style="518" customWidth="1"/>
    <col min="13069" max="13069" width="9.75" style="518" customWidth="1"/>
    <col min="13070" max="13070" width="46.5" style="518" customWidth="1"/>
    <col min="13071" max="13071" width="9.75" style="518" customWidth="1"/>
    <col min="13072" max="13072" width="12.625" style="518" customWidth="1"/>
    <col min="13073" max="13312" width="9.75" style="518"/>
    <col min="13313" max="13313" width="7.625" style="518" customWidth="1"/>
    <col min="13314" max="13314" width="31.75" style="518" customWidth="1"/>
    <col min="13315" max="13315" width="7.625" style="518" customWidth="1"/>
    <col min="13316" max="13316" width="9.5" style="518" customWidth="1"/>
    <col min="13317" max="13317" width="13.125" style="518" customWidth="1"/>
    <col min="13318" max="13318" width="15" style="518" customWidth="1"/>
    <col min="13319" max="13319" width="4.125" style="518" customWidth="1"/>
    <col min="13320" max="13320" width="16.625" style="518" customWidth="1"/>
    <col min="13321" max="13321" width="9.75" style="518" customWidth="1"/>
    <col min="13322" max="13322" width="28.75" style="518" customWidth="1"/>
    <col min="13323" max="13323" width="32.375" style="518" customWidth="1"/>
    <col min="13324" max="13324" width="32.125" style="518" customWidth="1"/>
    <col min="13325" max="13325" width="9.75" style="518" customWidth="1"/>
    <col min="13326" max="13326" width="46.5" style="518" customWidth="1"/>
    <col min="13327" max="13327" width="9.75" style="518" customWidth="1"/>
    <col min="13328" max="13328" width="12.625" style="518" customWidth="1"/>
    <col min="13329" max="13568" width="9.75" style="518"/>
    <col min="13569" max="13569" width="7.625" style="518" customWidth="1"/>
    <col min="13570" max="13570" width="31.75" style="518" customWidth="1"/>
    <col min="13571" max="13571" width="7.625" style="518" customWidth="1"/>
    <col min="13572" max="13572" width="9.5" style="518" customWidth="1"/>
    <col min="13573" max="13573" width="13.125" style="518" customWidth="1"/>
    <col min="13574" max="13574" width="15" style="518" customWidth="1"/>
    <col min="13575" max="13575" width="4.125" style="518" customWidth="1"/>
    <col min="13576" max="13576" width="16.625" style="518" customWidth="1"/>
    <col min="13577" max="13577" width="9.75" style="518" customWidth="1"/>
    <col min="13578" max="13578" width="28.75" style="518" customWidth="1"/>
    <col min="13579" max="13579" width="32.375" style="518" customWidth="1"/>
    <col min="13580" max="13580" width="32.125" style="518" customWidth="1"/>
    <col min="13581" max="13581" width="9.75" style="518" customWidth="1"/>
    <col min="13582" max="13582" width="46.5" style="518" customWidth="1"/>
    <col min="13583" max="13583" width="9.75" style="518" customWidth="1"/>
    <col min="13584" max="13584" width="12.625" style="518" customWidth="1"/>
    <col min="13585" max="13824" width="9.75" style="518"/>
    <col min="13825" max="13825" width="7.625" style="518" customWidth="1"/>
    <col min="13826" max="13826" width="31.75" style="518" customWidth="1"/>
    <col min="13827" max="13827" width="7.625" style="518" customWidth="1"/>
    <col min="13828" max="13828" width="9.5" style="518" customWidth="1"/>
    <col min="13829" max="13829" width="13.125" style="518" customWidth="1"/>
    <col min="13830" max="13830" width="15" style="518" customWidth="1"/>
    <col min="13831" max="13831" width="4.125" style="518" customWidth="1"/>
    <col min="13832" max="13832" width="16.625" style="518" customWidth="1"/>
    <col min="13833" max="13833" width="9.75" style="518" customWidth="1"/>
    <col min="13834" max="13834" width="28.75" style="518" customWidth="1"/>
    <col min="13835" max="13835" width="32.375" style="518" customWidth="1"/>
    <col min="13836" max="13836" width="32.125" style="518" customWidth="1"/>
    <col min="13837" max="13837" width="9.75" style="518" customWidth="1"/>
    <col min="13838" max="13838" width="46.5" style="518" customWidth="1"/>
    <col min="13839" max="13839" width="9.75" style="518" customWidth="1"/>
    <col min="13840" max="13840" width="12.625" style="518" customWidth="1"/>
    <col min="13841" max="14080" width="9.75" style="518"/>
    <col min="14081" max="14081" width="7.625" style="518" customWidth="1"/>
    <col min="14082" max="14082" width="31.75" style="518" customWidth="1"/>
    <col min="14083" max="14083" width="7.625" style="518" customWidth="1"/>
    <col min="14084" max="14084" width="9.5" style="518" customWidth="1"/>
    <col min="14085" max="14085" width="13.125" style="518" customWidth="1"/>
    <col min="14086" max="14086" width="15" style="518" customWidth="1"/>
    <col min="14087" max="14087" width="4.125" style="518" customWidth="1"/>
    <col min="14088" max="14088" width="16.625" style="518" customWidth="1"/>
    <col min="14089" max="14089" width="9.75" style="518" customWidth="1"/>
    <col min="14090" max="14090" width="28.75" style="518" customWidth="1"/>
    <col min="14091" max="14091" width="32.375" style="518" customWidth="1"/>
    <col min="14092" max="14092" width="32.125" style="518" customWidth="1"/>
    <col min="14093" max="14093" width="9.75" style="518" customWidth="1"/>
    <col min="14094" max="14094" width="46.5" style="518" customWidth="1"/>
    <col min="14095" max="14095" width="9.75" style="518" customWidth="1"/>
    <col min="14096" max="14096" width="12.625" style="518" customWidth="1"/>
    <col min="14097" max="14336" width="9.75" style="518"/>
    <col min="14337" max="14337" width="7.625" style="518" customWidth="1"/>
    <col min="14338" max="14338" width="31.75" style="518" customWidth="1"/>
    <col min="14339" max="14339" width="7.625" style="518" customWidth="1"/>
    <col min="14340" max="14340" width="9.5" style="518" customWidth="1"/>
    <col min="14341" max="14341" width="13.125" style="518" customWidth="1"/>
    <col min="14342" max="14342" width="15" style="518" customWidth="1"/>
    <col min="14343" max="14343" width="4.125" style="518" customWidth="1"/>
    <col min="14344" max="14344" width="16.625" style="518" customWidth="1"/>
    <col min="14345" max="14345" width="9.75" style="518" customWidth="1"/>
    <col min="14346" max="14346" width="28.75" style="518" customWidth="1"/>
    <col min="14347" max="14347" width="32.375" style="518" customWidth="1"/>
    <col min="14348" max="14348" width="32.125" style="518" customWidth="1"/>
    <col min="14349" max="14349" width="9.75" style="518" customWidth="1"/>
    <col min="14350" max="14350" width="46.5" style="518" customWidth="1"/>
    <col min="14351" max="14351" width="9.75" style="518" customWidth="1"/>
    <col min="14352" max="14352" width="12.625" style="518" customWidth="1"/>
    <col min="14353" max="14592" width="9.75" style="518"/>
    <col min="14593" max="14593" width="7.625" style="518" customWidth="1"/>
    <col min="14594" max="14594" width="31.75" style="518" customWidth="1"/>
    <col min="14595" max="14595" width="7.625" style="518" customWidth="1"/>
    <col min="14596" max="14596" width="9.5" style="518" customWidth="1"/>
    <col min="14597" max="14597" width="13.125" style="518" customWidth="1"/>
    <col min="14598" max="14598" width="15" style="518" customWidth="1"/>
    <col min="14599" max="14599" width="4.125" style="518" customWidth="1"/>
    <col min="14600" max="14600" width="16.625" style="518" customWidth="1"/>
    <col min="14601" max="14601" width="9.75" style="518" customWidth="1"/>
    <col min="14602" max="14602" width="28.75" style="518" customWidth="1"/>
    <col min="14603" max="14603" width="32.375" style="518" customWidth="1"/>
    <col min="14604" max="14604" width="32.125" style="518" customWidth="1"/>
    <col min="14605" max="14605" width="9.75" style="518" customWidth="1"/>
    <col min="14606" max="14606" width="46.5" style="518" customWidth="1"/>
    <col min="14607" max="14607" width="9.75" style="518" customWidth="1"/>
    <col min="14608" max="14608" width="12.625" style="518" customWidth="1"/>
    <col min="14609" max="14848" width="9.75" style="518"/>
    <col min="14849" max="14849" width="7.625" style="518" customWidth="1"/>
    <col min="14850" max="14850" width="31.75" style="518" customWidth="1"/>
    <col min="14851" max="14851" width="7.625" style="518" customWidth="1"/>
    <col min="14852" max="14852" width="9.5" style="518" customWidth="1"/>
    <col min="14853" max="14853" width="13.125" style="518" customWidth="1"/>
    <col min="14854" max="14854" width="15" style="518" customWidth="1"/>
    <col min="14855" max="14855" width="4.125" style="518" customWidth="1"/>
    <col min="14856" max="14856" width="16.625" style="518" customWidth="1"/>
    <col min="14857" max="14857" width="9.75" style="518" customWidth="1"/>
    <col min="14858" max="14858" width="28.75" style="518" customWidth="1"/>
    <col min="14859" max="14859" width="32.375" style="518" customWidth="1"/>
    <col min="14860" max="14860" width="32.125" style="518" customWidth="1"/>
    <col min="14861" max="14861" width="9.75" style="518" customWidth="1"/>
    <col min="14862" max="14862" width="46.5" style="518" customWidth="1"/>
    <col min="14863" max="14863" width="9.75" style="518" customWidth="1"/>
    <col min="14864" max="14864" width="12.625" style="518" customWidth="1"/>
    <col min="14865" max="15104" width="9.75" style="518"/>
    <col min="15105" max="15105" width="7.625" style="518" customWidth="1"/>
    <col min="15106" max="15106" width="31.75" style="518" customWidth="1"/>
    <col min="15107" max="15107" width="7.625" style="518" customWidth="1"/>
    <col min="15108" max="15108" width="9.5" style="518" customWidth="1"/>
    <col min="15109" max="15109" width="13.125" style="518" customWidth="1"/>
    <col min="15110" max="15110" width="15" style="518" customWidth="1"/>
    <col min="15111" max="15111" width="4.125" style="518" customWidth="1"/>
    <col min="15112" max="15112" width="16.625" style="518" customWidth="1"/>
    <col min="15113" max="15113" width="9.75" style="518" customWidth="1"/>
    <col min="15114" max="15114" width="28.75" style="518" customWidth="1"/>
    <col min="15115" max="15115" width="32.375" style="518" customWidth="1"/>
    <col min="15116" max="15116" width="32.125" style="518" customWidth="1"/>
    <col min="15117" max="15117" width="9.75" style="518" customWidth="1"/>
    <col min="15118" max="15118" width="46.5" style="518" customWidth="1"/>
    <col min="15119" max="15119" width="9.75" style="518" customWidth="1"/>
    <col min="15120" max="15120" width="12.625" style="518" customWidth="1"/>
    <col min="15121" max="15360" width="9.75" style="518"/>
    <col min="15361" max="15361" width="7.625" style="518" customWidth="1"/>
    <col min="15362" max="15362" width="31.75" style="518" customWidth="1"/>
    <col min="15363" max="15363" width="7.625" style="518" customWidth="1"/>
    <col min="15364" max="15364" width="9.5" style="518" customWidth="1"/>
    <col min="15365" max="15365" width="13.125" style="518" customWidth="1"/>
    <col min="15366" max="15366" width="15" style="518" customWidth="1"/>
    <col min="15367" max="15367" width="4.125" style="518" customWidth="1"/>
    <col min="15368" max="15368" width="16.625" style="518" customWidth="1"/>
    <col min="15369" max="15369" width="9.75" style="518" customWidth="1"/>
    <col min="15370" max="15370" width="28.75" style="518" customWidth="1"/>
    <col min="15371" max="15371" width="32.375" style="518" customWidth="1"/>
    <col min="15372" max="15372" width="32.125" style="518" customWidth="1"/>
    <col min="15373" max="15373" width="9.75" style="518" customWidth="1"/>
    <col min="15374" max="15374" width="46.5" style="518" customWidth="1"/>
    <col min="15375" max="15375" width="9.75" style="518" customWidth="1"/>
    <col min="15376" max="15376" width="12.625" style="518" customWidth="1"/>
    <col min="15377" max="15616" width="9.75" style="518"/>
    <col min="15617" max="15617" width="7.625" style="518" customWidth="1"/>
    <col min="15618" max="15618" width="31.75" style="518" customWidth="1"/>
    <col min="15619" max="15619" width="7.625" style="518" customWidth="1"/>
    <col min="15620" max="15620" width="9.5" style="518" customWidth="1"/>
    <col min="15621" max="15621" width="13.125" style="518" customWidth="1"/>
    <col min="15622" max="15622" width="15" style="518" customWidth="1"/>
    <col min="15623" max="15623" width="4.125" style="518" customWidth="1"/>
    <col min="15624" max="15624" width="16.625" style="518" customWidth="1"/>
    <col min="15625" max="15625" width="9.75" style="518" customWidth="1"/>
    <col min="15626" max="15626" width="28.75" style="518" customWidth="1"/>
    <col min="15627" max="15627" width="32.375" style="518" customWidth="1"/>
    <col min="15628" max="15628" width="32.125" style="518" customWidth="1"/>
    <col min="15629" max="15629" width="9.75" style="518" customWidth="1"/>
    <col min="15630" max="15630" width="46.5" style="518" customWidth="1"/>
    <col min="15631" max="15631" width="9.75" style="518" customWidth="1"/>
    <col min="15632" max="15632" width="12.625" style="518" customWidth="1"/>
    <col min="15633" max="15872" width="9.75" style="518"/>
    <col min="15873" max="15873" width="7.625" style="518" customWidth="1"/>
    <col min="15874" max="15874" width="31.75" style="518" customWidth="1"/>
    <col min="15875" max="15875" width="7.625" style="518" customWidth="1"/>
    <col min="15876" max="15876" width="9.5" style="518" customWidth="1"/>
    <col min="15877" max="15877" width="13.125" style="518" customWidth="1"/>
    <col min="15878" max="15878" width="15" style="518" customWidth="1"/>
    <col min="15879" max="15879" width="4.125" style="518" customWidth="1"/>
    <col min="15880" max="15880" width="16.625" style="518" customWidth="1"/>
    <col min="15881" max="15881" width="9.75" style="518" customWidth="1"/>
    <col min="15882" max="15882" width="28.75" style="518" customWidth="1"/>
    <col min="15883" max="15883" width="32.375" style="518" customWidth="1"/>
    <col min="15884" max="15884" width="32.125" style="518" customWidth="1"/>
    <col min="15885" max="15885" width="9.75" style="518" customWidth="1"/>
    <col min="15886" max="15886" width="46.5" style="518" customWidth="1"/>
    <col min="15887" max="15887" width="9.75" style="518" customWidth="1"/>
    <col min="15888" max="15888" width="12.625" style="518" customWidth="1"/>
    <col min="15889" max="16128" width="9.75" style="518"/>
    <col min="16129" max="16129" width="7.625" style="518" customWidth="1"/>
    <col min="16130" max="16130" width="31.75" style="518" customWidth="1"/>
    <col min="16131" max="16131" width="7.625" style="518" customWidth="1"/>
    <col min="16132" max="16132" width="9.5" style="518" customWidth="1"/>
    <col min="16133" max="16133" width="13.125" style="518" customWidth="1"/>
    <col min="16134" max="16134" width="15" style="518" customWidth="1"/>
    <col min="16135" max="16135" width="4.125" style="518" customWidth="1"/>
    <col min="16136" max="16136" width="16.625" style="518" customWidth="1"/>
    <col min="16137" max="16137" width="9.75" style="518" customWidth="1"/>
    <col min="16138" max="16138" width="28.75" style="518" customWidth="1"/>
    <col min="16139" max="16139" width="32.375" style="518" customWidth="1"/>
    <col min="16140" max="16140" width="32.125" style="518" customWidth="1"/>
    <col min="16141" max="16141" width="9.75" style="518" customWidth="1"/>
    <col min="16142" max="16142" width="46.5" style="518" customWidth="1"/>
    <col min="16143" max="16143" width="9.75" style="518" customWidth="1"/>
    <col min="16144" max="16144" width="12.625" style="518" customWidth="1"/>
    <col min="16145" max="16384" width="9.75" style="518"/>
  </cols>
  <sheetData>
    <row r="1" spans="1:18" s="498" customFormat="1" ht="15.75" customHeight="1">
      <c r="A1" s="490"/>
      <c r="B1" s="491"/>
      <c r="C1" s="678"/>
      <c r="D1" s="679"/>
      <c r="E1" s="494"/>
      <c r="F1" s="494"/>
      <c r="G1" s="494"/>
      <c r="H1" s="680"/>
      <c r="I1" s="497"/>
      <c r="J1" s="681"/>
      <c r="R1" s="499"/>
    </row>
    <row r="2" spans="1:18" s="498" customFormat="1" ht="15.75" customHeight="1">
      <c r="A2" s="490"/>
      <c r="B2" s="491"/>
      <c r="C2" s="682"/>
      <c r="D2" s="683"/>
      <c r="E2" s="494"/>
      <c r="F2" s="684"/>
      <c r="G2" s="494"/>
      <c r="H2" s="680"/>
      <c r="I2" s="497"/>
      <c r="J2" s="681"/>
      <c r="R2" s="499"/>
    </row>
    <row r="3" spans="1:18" s="498" customFormat="1">
      <c r="A3" s="490"/>
      <c r="B3" s="491"/>
      <c r="C3" s="685"/>
      <c r="E3" s="506"/>
      <c r="F3" s="686"/>
      <c r="G3" s="506"/>
      <c r="H3" s="687"/>
      <c r="J3" s="681"/>
      <c r="R3" s="510"/>
    </row>
    <row r="5" spans="1:18">
      <c r="A5" s="512" t="s">
        <v>527</v>
      </c>
      <c r="B5" s="513" t="s">
        <v>631</v>
      </c>
      <c r="C5" s="513"/>
      <c r="D5" s="514"/>
      <c r="E5" s="516"/>
      <c r="F5" s="517"/>
      <c r="P5" s="519"/>
    </row>
    <row r="6" spans="1:18">
      <c r="B6" s="513"/>
      <c r="C6" s="513"/>
      <c r="D6" s="514"/>
      <c r="E6" s="516"/>
      <c r="F6" s="517"/>
      <c r="P6" s="519"/>
    </row>
    <row r="8" spans="1:18" s="523" customFormat="1" ht="15.75" customHeight="1">
      <c r="A8" s="512" t="s">
        <v>529</v>
      </c>
      <c r="B8" s="513" t="s">
        <v>632</v>
      </c>
      <c r="C8" s="513"/>
      <c r="D8" s="514"/>
      <c r="E8" s="516"/>
      <c r="F8" s="688">
        <f>SUM(F78)</f>
        <v>0</v>
      </c>
      <c r="G8" s="522"/>
      <c r="J8" s="524"/>
      <c r="P8" s="519"/>
    </row>
    <row r="9" spans="1:18" s="530" customFormat="1" ht="20.25" customHeight="1">
      <c r="A9" s="525"/>
      <c r="B9" s="526"/>
      <c r="C9" s="526"/>
      <c r="D9" s="527"/>
      <c r="E9" s="528"/>
      <c r="F9" s="689"/>
      <c r="G9" s="529"/>
      <c r="J9" s="531"/>
      <c r="P9" s="532"/>
    </row>
    <row r="10" spans="1:18">
      <c r="B10" s="520"/>
      <c r="C10" s="520"/>
      <c r="D10" s="514"/>
      <c r="E10" s="516"/>
      <c r="F10" s="690"/>
      <c r="J10" s="519"/>
      <c r="P10" s="519"/>
    </row>
    <row r="11" spans="1:18" ht="13.5" thickBot="1">
      <c r="B11" s="534" t="s">
        <v>533</v>
      </c>
      <c r="C11" s="535"/>
      <c r="D11" s="536"/>
      <c r="E11" s="538"/>
      <c r="F11" s="688">
        <f>SUM(F8:F8)</f>
        <v>0</v>
      </c>
      <c r="G11" s="522"/>
      <c r="I11" s="519"/>
      <c r="J11" s="540"/>
      <c r="P11" s="541"/>
    </row>
    <row r="12" spans="1:18">
      <c r="F12" s="691"/>
    </row>
    <row r="14" spans="1:18" ht="15.75" customHeight="1">
      <c r="E14" s="545"/>
      <c r="F14" s="546"/>
      <c r="J14" s="542"/>
      <c r="K14" s="542"/>
      <c r="L14" s="542"/>
      <c r="N14" s="542"/>
    </row>
    <row r="15" spans="1:18" ht="84.75" customHeight="1">
      <c r="E15" s="548"/>
      <c r="F15" s="548"/>
      <c r="J15" s="542"/>
      <c r="K15" s="542"/>
      <c r="L15" s="542"/>
      <c r="N15" s="542"/>
    </row>
    <row r="17" spans="1:18">
      <c r="E17" s="549"/>
      <c r="F17" s="550"/>
      <c r="J17" s="545"/>
      <c r="K17" s="546"/>
      <c r="L17" s="546"/>
      <c r="N17" s="551"/>
      <c r="P17" s="545"/>
      <c r="Q17" s="546"/>
      <c r="R17" s="546"/>
    </row>
    <row r="18" spans="1:18" ht="119.25" customHeight="1">
      <c r="E18" s="552"/>
      <c r="F18" s="553"/>
      <c r="J18" s="548"/>
      <c r="K18" s="554"/>
      <c r="L18" s="554"/>
      <c r="N18" s="555"/>
      <c r="P18" s="548"/>
      <c r="Q18" s="548"/>
      <c r="R18" s="548"/>
    </row>
    <row r="19" spans="1:18" ht="15.75" customHeight="1"/>
    <row r="20" spans="1:18">
      <c r="E20" s="545"/>
      <c r="F20" s="546"/>
      <c r="J20" s="542"/>
      <c r="K20" s="556"/>
      <c r="L20" s="556"/>
      <c r="M20" s="556"/>
      <c r="N20" s="545"/>
      <c r="O20" s="546"/>
      <c r="P20" s="546"/>
    </row>
    <row r="21" spans="1:18" s="523" customFormat="1">
      <c r="A21" s="512"/>
      <c r="B21" s="542"/>
      <c r="C21" s="542"/>
      <c r="D21" s="543"/>
      <c r="E21" s="507"/>
      <c r="F21" s="509"/>
      <c r="G21" s="518"/>
      <c r="P21" s="547"/>
    </row>
    <row r="22" spans="1:18">
      <c r="A22" s="565" t="s">
        <v>529</v>
      </c>
      <c r="B22" s="513" t="s">
        <v>633</v>
      </c>
      <c r="C22" s="513"/>
      <c r="D22" s="514"/>
      <c r="E22" s="515"/>
      <c r="F22" s="516"/>
      <c r="G22" s="513"/>
      <c r="H22" s="517"/>
      <c r="P22" s="518"/>
      <c r="R22" s="519"/>
    </row>
    <row r="23" spans="1:18">
      <c r="B23" s="513"/>
      <c r="C23" s="513"/>
      <c r="D23" s="514"/>
      <c r="E23" s="515"/>
      <c r="F23" s="516"/>
      <c r="G23" s="513"/>
      <c r="H23" s="517"/>
      <c r="P23" s="518"/>
      <c r="R23" s="519"/>
    </row>
    <row r="24" spans="1:18" s="523" customFormat="1">
      <c r="A24" s="512"/>
      <c r="B24" s="542"/>
      <c r="C24" s="542"/>
      <c r="D24" s="543"/>
      <c r="E24" s="544"/>
      <c r="F24" s="507"/>
      <c r="G24" s="508"/>
      <c r="H24" s="509"/>
      <c r="I24" s="518"/>
      <c r="R24" s="547"/>
    </row>
    <row r="25" spans="1:18">
      <c r="A25" s="574" t="s">
        <v>540</v>
      </c>
      <c r="B25" s="692" t="s">
        <v>634</v>
      </c>
      <c r="C25" s="575"/>
      <c r="D25" s="576"/>
      <c r="E25" s="523"/>
      <c r="F25" s="577"/>
      <c r="G25" s="575"/>
      <c r="H25" s="578"/>
      <c r="I25" s="523"/>
      <c r="P25" s="518"/>
      <c r="R25" s="524"/>
    </row>
    <row r="26" spans="1:18" s="523" customFormat="1">
      <c r="A26" s="512"/>
      <c r="B26" s="542"/>
      <c r="C26" s="542"/>
      <c r="D26" s="543"/>
      <c r="E26" s="544"/>
      <c r="F26" s="507"/>
      <c r="G26" s="508"/>
      <c r="H26" s="509"/>
      <c r="I26" s="518"/>
      <c r="R26" s="547"/>
    </row>
    <row r="27" spans="1:18" s="572" customFormat="1">
      <c r="A27" s="565"/>
      <c r="B27" s="566"/>
      <c r="C27" s="566"/>
      <c r="D27" s="567"/>
      <c r="E27" s="568"/>
      <c r="F27" s="569"/>
      <c r="G27" s="570"/>
      <c r="H27" s="517"/>
      <c r="I27" s="571"/>
      <c r="R27" s="573"/>
    </row>
    <row r="28" spans="1:18" s="523" customFormat="1">
      <c r="A28" s="512"/>
      <c r="B28" s="542"/>
      <c r="C28" s="542"/>
      <c r="D28" s="543"/>
      <c r="E28" s="544"/>
      <c r="F28" s="507"/>
      <c r="G28" s="508"/>
      <c r="H28" s="509"/>
      <c r="I28" s="518"/>
      <c r="R28" s="547"/>
    </row>
    <row r="29" spans="1:18" s="523" customFormat="1" ht="25.5">
      <c r="A29" s="579" t="s">
        <v>362</v>
      </c>
      <c r="B29" s="580" t="s">
        <v>635</v>
      </c>
      <c r="C29" s="581" t="s">
        <v>436</v>
      </c>
      <c r="D29" s="582">
        <v>1</v>
      </c>
      <c r="E29" s="583"/>
      <c r="F29" s="583">
        <f>D29*E29</f>
        <v>0</v>
      </c>
      <c r="G29" s="575"/>
      <c r="I29" s="518"/>
      <c r="R29" s="547"/>
    </row>
    <row r="30" spans="1:18" s="523" customFormat="1">
      <c r="A30" s="584"/>
      <c r="B30" s="575"/>
      <c r="C30" s="575"/>
      <c r="D30" s="585"/>
      <c r="E30" s="587"/>
      <c r="F30" s="589"/>
      <c r="G30" s="588"/>
      <c r="R30" s="524"/>
    </row>
    <row r="31" spans="1:18" s="592" customFormat="1" ht="89.25" customHeight="1">
      <c r="A31" s="590" t="s">
        <v>359</v>
      </c>
      <c r="B31" s="591" t="s">
        <v>636</v>
      </c>
      <c r="C31" s="581" t="s">
        <v>134</v>
      </c>
      <c r="D31" s="582">
        <v>1</v>
      </c>
      <c r="E31" s="583"/>
      <c r="F31" s="583">
        <f>D31*E31</f>
        <v>0</v>
      </c>
      <c r="G31" s="575"/>
      <c r="I31" s="523"/>
      <c r="L31" s="523"/>
      <c r="R31" s="524"/>
    </row>
    <row r="32" spans="1:18" s="592" customFormat="1" ht="12.75" customHeight="1">
      <c r="A32" s="590"/>
      <c r="B32" s="591"/>
      <c r="C32" s="581"/>
      <c r="D32" s="582"/>
      <c r="E32" s="583"/>
      <c r="F32" s="583"/>
      <c r="G32" s="594"/>
      <c r="I32" s="595"/>
      <c r="J32" s="596"/>
      <c r="L32" s="523"/>
      <c r="R32" s="524"/>
    </row>
    <row r="33" spans="1:18" s="599" customFormat="1" ht="18" customHeight="1">
      <c r="A33" s="590" t="s">
        <v>354</v>
      </c>
      <c r="B33" s="591" t="s">
        <v>637</v>
      </c>
      <c r="C33" s="597" t="s">
        <v>436</v>
      </c>
      <c r="D33" s="598">
        <v>2</v>
      </c>
      <c r="E33" s="600"/>
      <c r="F33" s="600">
        <f>D33*E33</f>
        <v>0</v>
      </c>
      <c r="G33" s="601"/>
      <c r="L33" s="523"/>
      <c r="R33" s="602"/>
    </row>
    <row r="34" spans="1:18" s="599" customFormat="1" ht="18" customHeight="1">
      <c r="A34" s="590"/>
      <c r="B34" s="591"/>
      <c r="C34" s="597"/>
      <c r="D34" s="598"/>
      <c r="E34" s="600"/>
      <c r="F34" s="600"/>
      <c r="G34" s="601"/>
      <c r="L34" s="523"/>
      <c r="R34" s="602"/>
    </row>
    <row r="35" spans="1:18" s="599" customFormat="1" ht="18" customHeight="1">
      <c r="A35" s="590" t="s">
        <v>351</v>
      </c>
      <c r="B35" s="591" t="s">
        <v>638</v>
      </c>
      <c r="C35" s="597" t="s">
        <v>134</v>
      </c>
      <c r="D35" s="598">
        <v>1</v>
      </c>
      <c r="E35" s="600"/>
      <c r="F35" s="600">
        <f>SUM(E35*D35)</f>
        <v>0</v>
      </c>
      <c r="G35" s="601"/>
      <c r="L35" s="523"/>
      <c r="R35" s="602"/>
    </row>
    <row r="36" spans="1:18" s="523" customFormat="1">
      <c r="A36" s="603"/>
      <c r="B36" s="593"/>
      <c r="C36" s="604"/>
      <c r="D36" s="605"/>
      <c r="E36" s="606"/>
      <c r="F36" s="608"/>
      <c r="G36" s="607"/>
      <c r="I36" s="592"/>
      <c r="R36" s="609"/>
    </row>
    <row r="37" spans="1:18" s="599" customFormat="1" ht="18" customHeight="1">
      <c r="A37" s="590" t="s">
        <v>347</v>
      </c>
      <c r="B37" s="591" t="s">
        <v>639</v>
      </c>
      <c r="C37" s="597" t="s">
        <v>134</v>
      </c>
      <c r="D37" s="598">
        <v>1</v>
      </c>
      <c r="E37" s="583"/>
      <c r="F37" s="583">
        <f>D37*E37</f>
        <v>0</v>
      </c>
      <c r="G37" s="575"/>
      <c r="L37" s="523"/>
      <c r="R37" s="602"/>
    </row>
    <row r="38" spans="1:18" s="599" customFormat="1" ht="18" customHeight="1">
      <c r="A38" s="590"/>
      <c r="B38" s="591"/>
      <c r="C38" s="597"/>
      <c r="D38" s="598"/>
      <c r="E38" s="600" t="s">
        <v>18</v>
      </c>
      <c r="F38" s="600"/>
      <c r="G38" s="601"/>
      <c r="L38" s="523"/>
      <c r="R38" s="602"/>
    </row>
    <row r="39" spans="1:18" s="599" customFormat="1" ht="18" customHeight="1">
      <c r="A39" s="590"/>
      <c r="B39" s="591"/>
      <c r="C39" s="597"/>
      <c r="D39" s="598"/>
      <c r="E39" s="600" t="s">
        <v>18</v>
      </c>
      <c r="F39" s="600"/>
      <c r="G39" s="601"/>
      <c r="L39" s="523"/>
      <c r="R39" s="602"/>
    </row>
    <row r="40" spans="1:18" s="599" customFormat="1" ht="18" customHeight="1">
      <c r="A40" s="590"/>
      <c r="B40" s="591"/>
      <c r="C40" s="597"/>
      <c r="D40" s="598"/>
      <c r="F40" s="600"/>
      <c r="G40" s="693"/>
      <c r="L40" s="523"/>
      <c r="R40" s="602"/>
    </row>
    <row r="41" spans="1:18" s="572" customFormat="1" ht="15.75" customHeight="1">
      <c r="A41" s="694" t="s">
        <v>540</v>
      </c>
      <c r="B41" s="695" t="s">
        <v>640</v>
      </c>
      <c r="C41" s="696"/>
      <c r="D41" s="697"/>
      <c r="E41" s="628"/>
      <c r="F41" s="521">
        <f>SUM(F29:F37)</f>
        <v>0</v>
      </c>
      <c r="G41" s="698"/>
      <c r="I41" s="568"/>
      <c r="J41" s="614"/>
      <c r="L41" s="523"/>
      <c r="R41" s="573"/>
    </row>
    <row r="42" spans="1:18" s="572" customFormat="1">
      <c r="A42" s="574"/>
      <c r="B42" s="610"/>
      <c r="C42" s="611"/>
      <c r="D42" s="612"/>
      <c r="E42" s="568"/>
      <c r="F42" s="613" t="s">
        <v>18</v>
      </c>
      <c r="G42" s="698"/>
      <c r="H42" s="635"/>
      <c r="I42" s="568"/>
      <c r="J42" s="614"/>
      <c r="L42" s="523"/>
      <c r="R42" s="573"/>
    </row>
    <row r="43" spans="1:18" s="523" customFormat="1">
      <c r="A43" s="512"/>
      <c r="B43" s="542"/>
      <c r="C43" s="542"/>
      <c r="D43" s="543"/>
      <c r="E43" s="507"/>
      <c r="F43" s="509" t="s">
        <v>18</v>
      </c>
      <c r="G43" s="672"/>
      <c r="H43" s="575"/>
      <c r="I43" s="518"/>
      <c r="R43" s="547"/>
    </row>
    <row r="44" spans="1:18" s="572" customFormat="1">
      <c r="A44" s="565" t="s">
        <v>546</v>
      </c>
      <c r="B44" s="566" t="s">
        <v>517</v>
      </c>
      <c r="C44" s="566"/>
      <c r="D44" s="567"/>
      <c r="E44" s="569"/>
      <c r="F44" s="517" t="s">
        <v>18</v>
      </c>
      <c r="G44" s="610"/>
      <c r="H44" s="610"/>
      <c r="I44" s="571"/>
      <c r="L44" s="523"/>
      <c r="R44" s="573"/>
    </row>
    <row r="45" spans="1:18" s="523" customFormat="1">
      <c r="A45" s="512"/>
      <c r="B45" s="542"/>
      <c r="C45" s="542"/>
      <c r="D45" s="543"/>
      <c r="E45" s="507"/>
      <c r="F45" s="509" t="s">
        <v>18</v>
      </c>
      <c r="G45" s="575"/>
      <c r="H45" s="575"/>
      <c r="I45" s="518"/>
      <c r="R45" s="547"/>
    </row>
    <row r="46" spans="1:18" s="572" customFormat="1" ht="38.25">
      <c r="A46" s="579" t="s">
        <v>362</v>
      </c>
      <c r="B46" s="617" t="s">
        <v>641</v>
      </c>
      <c r="C46" s="597" t="s">
        <v>575</v>
      </c>
      <c r="D46" s="598">
        <v>10</v>
      </c>
      <c r="E46" s="600"/>
      <c r="F46" s="600">
        <f>D46*E46</f>
        <v>0</v>
      </c>
      <c r="G46" s="610"/>
      <c r="I46" s="571"/>
      <c r="L46" s="523"/>
      <c r="R46" s="618"/>
    </row>
    <row r="47" spans="1:18" s="572" customFormat="1">
      <c r="A47" s="603"/>
      <c r="B47" s="557"/>
      <c r="C47" s="619"/>
      <c r="D47" s="620"/>
      <c r="E47" s="608"/>
      <c r="F47" s="610"/>
      <c r="G47" s="610"/>
      <c r="I47" s="599"/>
      <c r="L47" s="523"/>
      <c r="R47" s="602"/>
    </row>
    <row r="48" spans="1:18">
      <c r="A48" s="615"/>
      <c r="B48" s="580"/>
      <c r="C48" s="581"/>
      <c r="D48" s="616"/>
      <c r="E48" s="583"/>
      <c r="F48" s="583"/>
      <c r="G48" s="575"/>
      <c r="L48" s="523"/>
      <c r="P48" s="518"/>
      <c r="R48" s="547"/>
    </row>
    <row r="49" spans="1:18" s="572" customFormat="1" ht="115.5" customHeight="1">
      <c r="A49" s="579" t="s">
        <v>359</v>
      </c>
      <c r="B49" s="617" t="s">
        <v>642</v>
      </c>
      <c r="C49" s="597" t="s">
        <v>555</v>
      </c>
      <c r="D49" s="598">
        <v>38</v>
      </c>
      <c r="E49" s="600"/>
      <c r="F49" s="600">
        <f>D49*E49</f>
        <v>0</v>
      </c>
      <c r="G49" s="610"/>
      <c r="I49" s="571"/>
      <c r="L49" s="523"/>
      <c r="R49" s="618"/>
    </row>
    <row r="50" spans="1:18" s="572" customFormat="1" ht="12.75" customHeight="1">
      <c r="A50" s="579"/>
      <c r="B50" s="617"/>
      <c r="C50" s="597"/>
      <c r="D50" s="598"/>
      <c r="E50" s="600"/>
      <c r="F50" s="600"/>
      <c r="G50" s="610"/>
      <c r="I50" s="571"/>
      <c r="L50" s="523"/>
      <c r="R50" s="618"/>
    </row>
    <row r="51" spans="1:18" s="572" customFormat="1" ht="115.5" customHeight="1">
      <c r="A51" s="579" t="s">
        <v>354</v>
      </c>
      <c r="B51" s="617" t="s">
        <v>643</v>
      </c>
      <c r="C51" s="597" t="s">
        <v>13</v>
      </c>
      <c r="D51" s="598">
        <v>3</v>
      </c>
      <c r="E51" s="600"/>
      <c r="F51" s="600">
        <f>D51*E51</f>
        <v>0</v>
      </c>
      <c r="G51" s="610"/>
      <c r="I51" s="571"/>
      <c r="L51" s="523"/>
      <c r="R51" s="618"/>
    </row>
    <row r="52" spans="1:18" s="572" customFormat="1" ht="12.75" customHeight="1">
      <c r="A52" s="579"/>
      <c r="B52" s="617"/>
      <c r="C52" s="597"/>
      <c r="D52" s="598"/>
      <c r="E52" s="600"/>
      <c r="F52" s="600"/>
      <c r="G52" s="610"/>
      <c r="I52" s="571"/>
      <c r="L52" s="523"/>
      <c r="R52" s="618"/>
    </row>
    <row r="53" spans="1:18" s="572" customFormat="1" ht="13.5" customHeight="1">
      <c r="A53" s="579"/>
      <c r="B53" s="617"/>
      <c r="C53" s="597"/>
      <c r="D53" s="598"/>
      <c r="E53" s="699"/>
      <c r="F53" s="600"/>
      <c r="G53" s="610"/>
      <c r="I53" s="571"/>
      <c r="L53" s="523"/>
      <c r="R53" s="618"/>
    </row>
    <row r="54" spans="1:18" s="572" customFormat="1" ht="27" customHeight="1">
      <c r="A54" s="579" t="s">
        <v>351</v>
      </c>
      <c r="B54" s="617" t="s">
        <v>644</v>
      </c>
      <c r="C54" s="597" t="s">
        <v>555</v>
      </c>
      <c r="D54" s="598">
        <v>7.2</v>
      </c>
      <c r="E54" s="600"/>
      <c r="F54" s="600">
        <f>SUM(D54*E54)</f>
        <v>0</v>
      </c>
      <c r="G54" s="610"/>
      <c r="I54" s="571"/>
      <c r="L54" s="523"/>
      <c r="R54" s="618"/>
    </row>
    <row r="55" spans="1:18" s="572" customFormat="1" ht="13.5" customHeight="1">
      <c r="A55" s="579"/>
      <c r="B55" s="617"/>
      <c r="C55" s="597"/>
      <c r="D55" s="598"/>
      <c r="E55" s="600"/>
      <c r="F55" s="600"/>
      <c r="G55" s="610"/>
      <c r="I55" s="571"/>
      <c r="L55" s="523"/>
      <c r="R55" s="618"/>
    </row>
    <row r="56" spans="1:18" s="572" customFormat="1" ht="43.5" customHeight="1">
      <c r="A56" s="579" t="s">
        <v>347</v>
      </c>
      <c r="B56" s="617" t="s">
        <v>645</v>
      </c>
      <c r="C56" s="597" t="s">
        <v>555</v>
      </c>
      <c r="D56" s="598">
        <v>7.56</v>
      </c>
      <c r="E56" s="600"/>
      <c r="F56" s="600">
        <f>SUM(D56*E56)</f>
        <v>0</v>
      </c>
      <c r="G56" s="610"/>
      <c r="I56" s="571"/>
      <c r="L56" s="523"/>
      <c r="R56" s="618"/>
    </row>
    <row r="57" spans="1:18" s="572" customFormat="1">
      <c r="A57" s="579"/>
      <c r="B57" s="617"/>
      <c r="C57" s="597"/>
      <c r="D57" s="598"/>
      <c r="E57" s="600"/>
      <c r="F57" s="600"/>
      <c r="G57" s="610"/>
      <c r="I57" s="571"/>
      <c r="L57" s="523"/>
      <c r="R57" s="618"/>
    </row>
    <row r="58" spans="1:18" s="572" customFormat="1" ht="66.75" customHeight="1">
      <c r="A58" s="579" t="s">
        <v>346</v>
      </c>
      <c r="B58" s="617" t="s">
        <v>646</v>
      </c>
      <c r="C58" s="597" t="s">
        <v>555</v>
      </c>
      <c r="D58" s="598">
        <v>34.5</v>
      </c>
      <c r="E58" s="600"/>
      <c r="F58" s="600">
        <f>SUM(D58*E58)</f>
        <v>0</v>
      </c>
      <c r="G58" s="610"/>
      <c r="I58" s="571"/>
      <c r="L58" s="523"/>
      <c r="R58" s="618"/>
    </row>
    <row r="59" spans="1:18" s="572" customFormat="1" ht="14.25" customHeight="1">
      <c r="A59" s="579"/>
      <c r="B59" s="617"/>
      <c r="C59" s="597"/>
      <c r="D59" s="598"/>
      <c r="E59" s="600"/>
      <c r="F59" s="600"/>
      <c r="G59" s="610"/>
      <c r="I59" s="571"/>
      <c r="L59" s="523"/>
      <c r="R59" s="618"/>
    </row>
    <row r="60" spans="1:18" s="572" customFormat="1" ht="32.25" customHeight="1">
      <c r="A60" s="579" t="s">
        <v>345</v>
      </c>
      <c r="B60" s="617" t="s">
        <v>647</v>
      </c>
      <c r="C60" s="597" t="s">
        <v>575</v>
      </c>
      <c r="D60" s="598">
        <v>60</v>
      </c>
      <c r="E60" s="600"/>
      <c r="F60" s="600">
        <f>SUM(D60*E60)</f>
        <v>0</v>
      </c>
      <c r="G60" s="610"/>
      <c r="I60" s="571"/>
      <c r="L60" s="523"/>
      <c r="R60" s="618"/>
    </row>
    <row r="61" spans="1:18" s="572" customFormat="1" ht="13.5" customHeight="1">
      <c r="A61" s="579"/>
      <c r="B61" s="617"/>
      <c r="C61" s="597"/>
      <c r="D61" s="598"/>
      <c r="E61" s="600"/>
      <c r="F61" s="600"/>
      <c r="G61" s="610"/>
      <c r="I61" s="571"/>
      <c r="L61" s="523"/>
      <c r="R61" s="618"/>
    </row>
    <row r="62" spans="1:18" s="572" customFormat="1" ht="32.25" customHeight="1">
      <c r="A62" s="579" t="s">
        <v>341</v>
      </c>
      <c r="B62" s="617" t="s">
        <v>648</v>
      </c>
      <c r="C62" s="597" t="s">
        <v>575</v>
      </c>
      <c r="D62" s="598">
        <v>60</v>
      </c>
      <c r="E62" s="600"/>
      <c r="F62" s="600">
        <f>SUM(D62*E62)</f>
        <v>0</v>
      </c>
      <c r="G62" s="610"/>
      <c r="I62" s="571"/>
      <c r="L62" s="523"/>
      <c r="R62" s="618"/>
    </row>
    <row r="63" spans="1:18" s="572" customFormat="1" ht="12.75" customHeight="1">
      <c r="A63" s="579"/>
      <c r="B63" s="617"/>
      <c r="C63" s="597"/>
      <c r="D63" s="598"/>
      <c r="E63" s="610"/>
      <c r="F63" s="600" t="s">
        <v>18</v>
      </c>
      <c r="G63" s="610"/>
      <c r="H63" s="600"/>
      <c r="I63" s="571"/>
      <c r="L63" s="523"/>
      <c r="R63" s="618"/>
    </row>
    <row r="64" spans="1:18" s="572" customFormat="1" ht="14.25" customHeight="1">
      <c r="A64" s="579"/>
      <c r="B64" s="617"/>
      <c r="C64" s="597"/>
      <c r="D64" s="598"/>
      <c r="E64" s="610"/>
      <c r="F64" s="600" t="s">
        <v>18</v>
      </c>
      <c r="G64" s="610"/>
      <c r="H64" s="600"/>
      <c r="I64" s="571"/>
      <c r="L64" s="523"/>
      <c r="R64" s="618"/>
    </row>
    <row r="65" spans="1:18" s="523" customFormat="1">
      <c r="A65" s="603"/>
      <c r="B65" s="593"/>
      <c r="C65" s="604"/>
      <c r="D65" s="605"/>
      <c r="E65" s="607"/>
      <c r="F65" s="606" t="s">
        <v>18</v>
      </c>
      <c r="G65" s="607"/>
      <c r="H65" s="608"/>
      <c r="I65" s="592"/>
      <c r="R65" s="609"/>
    </row>
    <row r="66" spans="1:18" s="572" customFormat="1" ht="15.75" customHeight="1">
      <c r="A66" s="694" t="s">
        <v>546</v>
      </c>
      <c r="B66" s="626" t="s">
        <v>630</v>
      </c>
      <c r="C66" s="696"/>
      <c r="D66" s="697"/>
      <c r="E66" s="676"/>
      <c r="F66" s="521">
        <f>SUM(F46:F62)</f>
        <v>0</v>
      </c>
      <c r="G66" s="570"/>
      <c r="I66" s="568"/>
      <c r="J66" s="614"/>
      <c r="L66" s="523"/>
      <c r="R66" s="573"/>
    </row>
    <row r="67" spans="1:18">
      <c r="A67" s="615"/>
      <c r="B67" s="580"/>
      <c r="C67" s="581"/>
      <c r="D67" s="616"/>
      <c r="E67" s="523"/>
      <c r="F67" s="583"/>
      <c r="G67" s="575"/>
      <c r="L67" s="523"/>
      <c r="P67" s="518"/>
      <c r="R67" s="547"/>
    </row>
    <row r="68" spans="1:18">
      <c r="F68" s="518"/>
    </row>
    <row r="69" spans="1:18">
      <c r="F69" s="518"/>
    </row>
    <row r="70" spans="1:18">
      <c r="A70" s="565" t="s">
        <v>529</v>
      </c>
      <c r="B70" s="513" t="s">
        <v>633</v>
      </c>
      <c r="C70" s="513"/>
      <c r="D70" s="514"/>
      <c r="E70" s="515"/>
      <c r="F70" s="517"/>
      <c r="G70" s="513"/>
      <c r="P70" s="518"/>
      <c r="R70" s="519"/>
    </row>
    <row r="71" spans="1:18">
      <c r="B71" s="513"/>
      <c r="C71" s="513"/>
      <c r="D71" s="514"/>
      <c r="E71" s="515"/>
      <c r="F71" s="517"/>
      <c r="G71" s="513"/>
      <c r="P71" s="518"/>
      <c r="R71" s="519"/>
    </row>
    <row r="72" spans="1:18">
      <c r="E72" s="544"/>
      <c r="G72" s="508"/>
      <c r="P72" s="518"/>
      <c r="R72" s="547"/>
    </row>
    <row r="73" spans="1:18" s="523" customFormat="1" ht="15.75" customHeight="1">
      <c r="A73" s="512" t="s">
        <v>540</v>
      </c>
      <c r="B73" s="513" t="s">
        <v>649</v>
      </c>
      <c r="C73" s="520"/>
      <c r="D73" s="514"/>
      <c r="E73" s="515"/>
      <c r="F73" s="521">
        <f>SUM(F41)</f>
        <v>0</v>
      </c>
      <c r="G73" s="513"/>
      <c r="I73" s="522"/>
      <c r="L73" s="524"/>
      <c r="R73" s="519"/>
    </row>
    <row r="74" spans="1:18" s="523" customFormat="1" ht="15.75" customHeight="1">
      <c r="A74" s="512" t="s">
        <v>546</v>
      </c>
      <c r="B74" s="513" t="s">
        <v>650</v>
      </c>
      <c r="C74" s="513"/>
      <c r="D74" s="514"/>
      <c r="E74" s="515"/>
      <c r="F74" s="521">
        <f>SUM(F66)</f>
        <v>0</v>
      </c>
      <c r="G74" s="513"/>
      <c r="I74" s="522"/>
      <c r="L74" s="524"/>
      <c r="R74" s="519"/>
    </row>
    <row r="75" spans="1:18" s="530" customFormat="1" ht="20.25" customHeight="1">
      <c r="A75" s="525"/>
      <c r="B75" s="526"/>
      <c r="C75" s="526"/>
      <c r="D75" s="527"/>
      <c r="E75" s="526"/>
      <c r="F75" s="533"/>
      <c r="G75" s="526"/>
      <c r="I75" s="529"/>
      <c r="L75" s="531"/>
      <c r="R75" s="532"/>
    </row>
    <row r="76" spans="1:18" s="530" customFormat="1" ht="20.25" customHeight="1">
      <c r="A76" s="525"/>
      <c r="B76" s="526"/>
      <c r="C76" s="526"/>
      <c r="D76" s="527"/>
      <c r="E76" s="526"/>
      <c r="F76" s="533"/>
      <c r="G76" s="526"/>
      <c r="I76" s="529"/>
      <c r="L76" s="531"/>
      <c r="R76" s="532"/>
    </row>
    <row r="77" spans="1:18">
      <c r="B77" s="520"/>
      <c r="C77" s="520"/>
      <c r="D77" s="514"/>
      <c r="E77" s="515"/>
      <c r="F77" s="517"/>
      <c r="G77" s="513"/>
      <c r="L77" s="519"/>
      <c r="P77" s="518"/>
      <c r="R77" s="519"/>
    </row>
    <row r="78" spans="1:18" ht="13.5" thickBot="1">
      <c r="B78" s="534" t="s">
        <v>533</v>
      </c>
      <c r="C78" s="535"/>
      <c r="D78" s="536"/>
      <c r="E78" s="537"/>
      <c r="F78" s="521">
        <f>SUM(F73:F74)</f>
        <v>0</v>
      </c>
      <c r="G78" s="700"/>
      <c r="I78" s="522"/>
      <c r="K78" s="519"/>
      <c r="L78" s="540"/>
      <c r="P78" s="518"/>
      <c r="R78" s="541"/>
    </row>
    <row r="79" spans="1:18">
      <c r="E79" s="544"/>
      <c r="F79" s="507"/>
      <c r="G79" s="701"/>
      <c r="H79" s="509"/>
      <c r="P79" s="518"/>
      <c r="R79" s="547"/>
    </row>
    <row r="80" spans="1:18">
      <c r="E80" s="544"/>
      <c r="F80" s="507"/>
      <c r="G80" s="508"/>
      <c r="H80" s="509"/>
      <c r="P80" s="518"/>
      <c r="R80" s="547"/>
    </row>
  </sheetData>
  <pageMargins left="0.98425196850393704" right="0.39370078740157483" top="0.59055118110236227" bottom="0.78740157480314965" header="0.31496062992125984" footer="0.39370078740157483"/>
  <pageSetup paperSize="9" scale="95" orientation="portrait" r:id="rId1"/>
  <headerFooter alignWithMargins="0">
    <oddFooter>&amp;C&amp;"Arial,Navadno"&amp;10&amp;P/4</oddFooter>
  </headerFooter>
  <rowBreaks count="3" manualBreakCount="3">
    <brk id="21" max="16383" man="1"/>
    <brk id="43" max="16383" man="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3"/>
  <sheetViews>
    <sheetView topLeftCell="A22" zoomScaleNormal="100" workbookViewId="0">
      <selection activeCell="B60" sqref="B60"/>
    </sheetView>
  </sheetViews>
  <sheetFormatPr defaultColWidth="9.75" defaultRowHeight="12.75" outlineLevelCol="1"/>
  <cols>
    <col min="1" max="1" width="7.625" style="512" customWidth="1"/>
    <col min="2" max="2" width="31.75" style="542" customWidth="1"/>
    <col min="3" max="3" width="7.625" style="542" customWidth="1"/>
    <col min="4" max="4" width="9.5" style="543" customWidth="1" outlineLevel="1"/>
    <col min="5" max="5" width="1.875" style="544" customWidth="1" outlineLevel="1"/>
    <col min="6" max="6" width="9.5" style="507" customWidth="1" outlineLevel="1"/>
    <col min="7" max="7" width="1.875" style="508" customWidth="1" outlineLevel="1"/>
    <col min="8" max="8" width="10.375" style="509" customWidth="1"/>
    <col min="9" max="9" width="4.125" style="518" customWidth="1"/>
    <col min="10" max="10" width="16.625" style="518" customWidth="1"/>
    <col min="11" max="11" width="9.75" style="518" customWidth="1"/>
    <col min="12" max="12" width="28.75" style="518" customWidth="1"/>
    <col min="13" max="13" width="32.375" style="518" customWidth="1"/>
    <col min="14" max="14" width="32.125" style="518" customWidth="1"/>
    <col min="15" max="15" width="9.75" style="518" customWidth="1"/>
    <col min="16" max="16" width="46.5" style="518" customWidth="1"/>
    <col min="17" max="17" width="9.75" style="518" customWidth="1"/>
    <col min="18" max="18" width="12.625" style="547" customWidth="1"/>
    <col min="19" max="256" width="9.75" style="518"/>
    <col min="257" max="257" width="7.625" style="518" customWidth="1"/>
    <col min="258" max="258" width="31.75" style="518" customWidth="1"/>
    <col min="259" max="259" width="7.625" style="518" customWidth="1"/>
    <col min="260" max="260" width="9.5" style="518" customWidth="1"/>
    <col min="261" max="261" width="1.875" style="518" customWidth="1"/>
    <col min="262" max="262" width="9.5" style="518" customWidth="1"/>
    <col min="263" max="263" width="1.875" style="518" customWidth="1"/>
    <col min="264" max="264" width="10.375" style="518" customWidth="1"/>
    <col min="265" max="265" width="4.125" style="518" customWidth="1"/>
    <col min="266" max="266" width="16.625" style="518" customWidth="1"/>
    <col min="267" max="267" width="9.75" style="518" customWidth="1"/>
    <col min="268" max="268" width="28.75" style="518" customWidth="1"/>
    <col min="269" max="269" width="32.375" style="518" customWidth="1"/>
    <col min="270" max="270" width="32.125" style="518" customWidth="1"/>
    <col min="271" max="271" width="9.75" style="518" customWidth="1"/>
    <col min="272" max="272" width="46.5" style="518" customWidth="1"/>
    <col min="273" max="273" width="9.75" style="518" customWidth="1"/>
    <col min="274" max="274" width="12.625" style="518" customWidth="1"/>
    <col min="275" max="512" width="9.75" style="518"/>
    <col min="513" max="513" width="7.625" style="518" customWidth="1"/>
    <col min="514" max="514" width="31.75" style="518" customWidth="1"/>
    <col min="515" max="515" width="7.625" style="518" customWidth="1"/>
    <col min="516" max="516" width="9.5" style="518" customWidth="1"/>
    <col min="517" max="517" width="1.875" style="518" customWidth="1"/>
    <col min="518" max="518" width="9.5" style="518" customWidth="1"/>
    <col min="519" max="519" width="1.875" style="518" customWidth="1"/>
    <col min="520" max="520" width="10.375" style="518" customWidth="1"/>
    <col min="521" max="521" width="4.125" style="518" customWidth="1"/>
    <col min="522" max="522" width="16.625" style="518" customWidth="1"/>
    <col min="523" max="523" width="9.75" style="518" customWidth="1"/>
    <col min="524" max="524" width="28.75" style="518" customWidth="1"/>
    <col min="525" max="525" width="32.375" style="518" customWidth="1"/>
    <col min="526" max="526" width="32.125" style="518" customWidth="1"/>
    <col min="527" max="527" width="9.75" style="518" customWidth="1"/>
    <col min="528" max="528" width="46.5" style="518" customWidth="1"/>
    <col min="529" max="529" width="9.75" style="518" customWidth="1"/>
    <col min="530" max="530" width="12.625" style="518" customWidth="1"/>
    <col min="531" max="768" width="9.75" style="518"/>
    <col min="769" max="769" width="7.625" style="518" customWidth="1"/>
    <col min="770" max="770" width="31.75" style="518" customWidth="1"/>
    <col min="771" max="771" width="7.625" style="518" customWidth="1"/>
    <col min="772" max="772" width="9.5" style="518" customWidth="1"/>
    <col min="773" max="773" width="1.875" style="518" customWidth="1"/>
    <col min="774" max="774" width="9.5" style="518" customWidth="1"/>
    <col min="775" max="775" width="1.875" style="518" customWidth="1"/>
    <col min="776" max="776" width="10.375" style="518" customWidth="1"/>
    <col min="777" max="777" width="4.125" style="518" customWidth="1"/>
    <col min="778" max="778" width="16.625" style="518" customWidth="1"/>
    <col min="779" max="779" width="9.75" style="518" customWidth="1"/>
    <col min="780" max="780" width="28.75" style="518" customWidth="1"/>
    <col min="781" max="781" width="32.375" style="518" customWidth="1"/>
    <col min="782" max="782" width="32.125" style="518" customWidth="1"/>
    <col min="783" max="783" width="9.75" style="518" customWidth="1"/>
    <col min="784" max="784" width="46.5" style="518" customWidth="1"/>
    <col min="785" max="785" width="9.75" style="518" customWidth="1"/>
    <col min="786" max="786" width="12.625" style="518" customWidth="1"/>
    <col min="787" max="1024" width="9.75" style="518"/>
    <col min="1025" max="1025" width="7.625" style="518" customWidth="1"/>
    <col min="1026" max="1026" width="31.75" style="518" customWidth="1"/>
    <col min="1027" max="1027" width="7.625" style="518" customWidth="1"/>
    <col min="1028" max="1028" width="9.5" style="518" customWidth="1"/>
    <col min="1029" max="1029" width="1.875" style="518" customWidth="1"/>
    <col min="1030" max="1030" width="9.5" style="518" customWidth="1"/>
    <col min="1031" max="1031" width="1.875" style="518" customWidth="1"/>
    <col min="1032" max="1032" width="10.375" style="518" customWidth="1"/>
    <col min="1033" max="1033" width="4.125" style="518" customWidth="1"/>
    <col min="1034" max="1034" width="16.625" style="518" customWidth="1"/>
    <col min="1035" max="1035" width="9.75" style="518" customWidth="1"/>
    <col min="1036" max="1036" width="28.75" style="518" customWidth="1"/>
    <col min="1037" max="1037" width="32.375" style="518" customWidth="1"/>
    <col min="1038" max="1038" width="32.125" style="518" customWidth="1"/>
    <col min="1039" max="1039" width="9.75" style="518" customWidth="1"/>
    <col min="1040" max="1040" width="46.5" style="518" customWidth="1"/>
    <col min="1041" max="1041" width="9.75" style="518" customWidth="1"/>
    <col min="1042" max="1042" width="12.625" style="518" customWidth="1"/>
    <col min="1043" max="1280" width="9.75" style="518"/>
    <col min="1281" max="1281" width="7.625" style="518" customWidth="1"/>
    <col min="1282" max="1282" width="31.75" style="518" customWidth="1"/>
    <col min="1283" max="1283" width="7.625" style="518" customWidth="1"/>
    <col min="1284" max="1284" width="9.5" style="518" customWidth="1"/>
    <col min="1285" max="1285" width="1.875" style="518" customWidth="1"/>
    <col min="1286" max="1286" width="9.5" style="518" customWidth="1"/>
    <col min="1287" max="1287" width="1.875" style="518" customWidth="1"/>
    <col min="1288" max="1288" width="10.375" style="518" customWidth="1"/>
    <col min="1289" max="1289" width="4.125" style="518" customWidth="1"/>
    <col min="1290" max="1290" width="16.625" style="518" customWidth="1"/>
    <col min="1291" max="1291" width="9.75" style="518" customWidth="1"/>
    <col min="1292" max="1292" width="28.75" style="518" customWidth="1"/>
    <col min="1293" max="1293" width="32.375" style="518" customWidth="1"/>
    <col min="1294" max="1294" width="32.125" style="518" customWidth="1"/>
    <col min="1295" max="1295" width="9.75" style="518" customWidth="1"/>
    <col min="1296" max="1296" width="46.5" style="518" customWidth="1"/>
    <col min="1297" max="1297" width="9.75" style="518" customWidth="1"/>
    <col min="1298" max="1298" width="12.625" style="518" customWidth="1"/>
    <col min="1299" max="1536" width="9.75" style="518"/>
    <col min="1537" max="1537" width="7.625" style="518" customWidth="1"/>
    <col min="1538" max="1538" width="31.75" style="518" customWidth="1"/>
    <col min="1539" max="1539" width="7.625" style="518" customWidth="1"/>
    <col min="1540" max="1540" width="9.5" style="518" customWidth="1"/>
    <col min="1541" max="1541" width="1.875" style="518" customWidth="1"/>
    <col min="1542" max="1542" width="9.5" style="518" customWidth="1"/>
    <col min="1543" max="1543" width="1.875" style="518" customWidth="1"/>
    <col min="1544" max="1544" width="10.375" style="518" customWidth="1"/>
    <col min="1545" max="1545" width="4.125" style="518" customWidth="1"/>
    <col min="1546" max="1546" width="16.625" style="518" customWidth="1"/>
    <col min="1547" max="1547" width="9.75" style="518" customWidth="1"/>
    <col min="1548" max="1548" width="28.75" style="518" customWidth="1"/>
    <col min="1549" max="1549" width="32.375" style="518" customWidth="1"/>
    <col min="1550" max="1550" width="32.125" style="518" customWidth="1"/>
    <col min="1551" max="1551" width="9.75" style="518" customWidth="1"/>
    <col min="1552" max="1552" width="46.5" style="518" customWidth="1"/>
    <col min="1553" max="1553" width="9.75" style="518" customWidth="1"/>
    <col min="1554" max="1554" width="12.625" style="518" customWidth="1"/>
    <col min="1555" max="1792" width="9.75" style="518"/>
    <col min="1793" max="1793" width="7.625" style="518" customWidth="1"/>
    <col min="1794" max="1794" width="31.75" style="518" customWidth="1"/>
    <col min="1795" max="1795" width="7.625" style="518" customWidth="1"/>
    <col min="1796" max="1796" width="9.5" style="518" customWidth="1"/>
    <col min="1797" max="1797" width="1.875" style="518" customWidth="1"/>
    <col min="1798" max="1798" width="9.5" style="518" customWidth="1"/>
    <col min="1799" max="1799" width="1.875" style="518" customWidth="1"/>
    <col min="1800" max="1800" width="10.375" style="518" customWidth="1"/>
    <col min="1801" max="1801" width="4.125" style="518" customWidth="1"/>
    <col min="1802" max="1802" width="16.625" style="518" customWidth="1"/>
    <col min="1803" max="1803" width="9.75" style="518" customWidth="1"/>
    <col min="1804" max="1804" width="28.75" style="518" customWidth="1"/>
    <col min="1805" max="1805" width="32.375" style="518" customWidth="1"/>
    <col min="1806" max="1806" width="32.125" style="518" customWidth="1"/>
    <col min="1807" max="1807" width="9.75" style="518" customWidth="1"/>
    <col min="1808" max="1808" width="46.5" style="518" customWidth="1"/>
    <col min="1809" max="1809" width="9.75" style="518" customWidth="1"/>
    <col min="1810" max="1810" width="12.625" style="518" customWidth="1"/>
    <col min="1811" max="2048" width="9.75" style="518"/>
    <col min="2049" max="2049" width="7.625" style="518" customWidth="1"/>
    <col min="2050" max="2050" width="31.75" style="518" customWidth="1"/>
    <col min="2051" max="2051" width="7.625" style="518" customWidth="1"/>
    <col min="2052" max="2052" width="9.5" style="518" customWidth="1"/>
    <col min="2053" max="2053" width="1.875" style="518" customWidth="1"/>
    <col min="2054" max="2054" width="9.5" style="518" customWidth="1"/>
    <col min="2055" max="2055" width="1.875" style="518" customWidth="1"/>
    <col min="2056" max="2056" width="10.375" style="518" customWidth="1"/>
    <col min="2057" max="2057" width="4.125" style="518" customWidth="1"/>
    <col min="2058" max="2058" width="16.625" style="518" customWidth="1"/>
    <col min="2059" max="2059" width="9.75" style="518" customWidth="1"/>
    <col min="2060" max="2060" width="28.75" style="518" customWidth="1"/>
    <col min="2061" max="2061" width="32.375" style="518" customWidth="1"/>
    <col min="2062" max="2062" width="32.125" style="518" customWidth="1"/>
    <col min="2063" max="2063" width="9.75" style="518" customWidth="1"/>
    <col min="2064" max="2064" width="46.5" style="518" customWidth="1"/>
    <col min="2065" max="2065" width="9.75" style="518" customWidth="1"/>
    <col min="2066" max="2066" width="12.625" style="518" customWidth="1"/>
    <col min="2067" max="2304" width="9.75" style="518"/>
    <col min="2305" max="2305" width="7.625" style="518" customWidth="1"/>
    <col min="2306" max="2306" width="31.75" style="518" customWidth="1"/>
    <col min="2307" max="2307" width="7.625" style="518" customWidth="1"/>
    <col min="2308" max="2308" width="9.5" style="518" customWidth="1"/>
    <col min="2309" max="2309" width="1.875" style="518" customWidth="1"/>
    <col min="2310" max="2310" width="9.5" style="518" customWidth="1"/>
    <col min="2311" max="2311" width="1.875" style="518" customWidth="1"/>
    <col min="2312" max="2312" width="10.375" style="518" customWidth="1"/>
    <col min="2313" max="2313" width="4.125" style="518" customWidth="1"/>
    <col min="2314" max="2314" width="16.625" style="518" customWidth="1"/>
    <col min="2315" max="2315" width="9.75" style="518" customWidth="1"/>
    <col min="2316" max="2316" width="28.75" style="518" customWidth="1"/>
    <col min="2317" max="2317" width="32.375" style="518" customWidth="1"/>
    <col min="2318" max="2318" width="32.125" style="518" customWidth="1"/>
    <col min="2319" max="2319" width="9.75" style="518" customWidth="1"/>
    <col min="2320" max="2320" width="46.5" style="518" customWidth="1"/>
    <col min="2321" max="2321" width="9.75" style="518" customWidth="1"/>
    <col min="2322" max="2322" width="12.625" style="518" customWidth="1"/>
    <col min="2323" max="2560" width="9.75" style="518"/>
    <col min="2561" max="2561" width="7.625" style="518" customWidth="1"/>
    <col min="2562" max="2562" width="31.75" style="518" customWidth="1"/>
    <col min="2563" max="2563" width="7.625" style="518" customWidth="1"/>
    <col min="2564" max="2564" width="9.5" style="518" customWidth="1"/>
    <col min="2565" max="2565" width="1.875" style="518" customWidth="1"/>
    <col min="2566" max="2566" width="9.5" style="518" customWidth="1"/>
    <col min="2567" max="2567" width="1.875" style="518" customWidth="1"/>
    <col min="2568" max="2568" width="10.375" style="518" customWidth="1"/>
    <col min="2569" max="2569" width="4.125" style="518" customWidth="1"/>
    <col min="2570" max="2570" width="16.625" style="518" customWidth="1"/>
    <col min="2571" max="2571" width="9.75" style="518" customWidth="1"/>
    <col min="2572" max="2572" width="28.75" style="518" customWidth="1"/>
    <col min="2573" max="2573" width="32.375" style="518" customWidth="1"/>
    <col min="2574" max="2574" width="32.125" style="518" customWidth="1"/>
    <col min="2575" max="2575" width="9.75" style="518" customWidth="1"/>
    <col min="2576" max="2576" width="46.5" style="518" customWidth="1"/>
    <col min="2577" max="2577" width="9.75" style="518" customWidth="1"/>
    <col min="2578" max="2578" width="12.625" style="518" customWidth="1"/>
    <col min="2579" max="2816" width="9.75" style="518"/>
    <col min="2817" max="2817" width="7.625" style="518" customWidth="1"/>
    <col min="2818" max="2818" width="31.75" style="518" customWidth="1"/>
    <col min="2819" max="2819" width="7.625" style="518" customWidth="1"/>
    <col min="2820" max="2820" width="9.5" style="518" customWidth="1"/>
    <col min="2821" max="2821" width="1.875" style="518" customWidth="1"/>
    <col min="2822" max="2822" width="9.5" style="518" customWidth="1"/>
    <col min="2823" max="2823" width="1.875" style="518" customWidth="1"/>
    <col min="2824" max="2824" width="10.375" style="518" customWidth="1"/>
    <col min="2825" max="2825" width="4.125" style="518" customWidth="1"/>
    <col min="2826" max="2826" width="16.625" style="518" customWidth="1"/>
    <col min="2827" max="2827" width="9.75" style="518" customWidth="1"/>
    <col min="2828" max="2828" width="28.75" style="518" customWidth="1"/>
    <col min="2829" max="2829" width="32.375" style="518" customWidth="1"/>
    <col min="2830" max="2830" width="32.125" style="518" customWidth="1"/>
    <col min="2831" max="2831" width="9.75" style="518" customWidth="1"/>
    <col min="2832" max="2832" width="46.5" style="518" customWidth="1"/>
    <col min="2833" max="2833" width="9.75" style="518" customWidth="1"/>
    <col min="2834" max="2834" width="12.625" style="518" customWidth="1"/>
    <col min="2835" max="3072" width="9.75" style="518"/>
    <col min="3073" max="3073" width="7.625" style="518" customWidth="1"/>
    <col min="3074" max="3074" width="31.75" style="518" customWidth="1"/>
    <col min="3075" max="3075" width="7.625" style="518" customWidth="1"/>
    <col min="3076" max="3076" width="9.5" style="518" customWidth="1"/>
    <col min="3077" max="3077" width="1.875" style="518" customWidth="1"/>
    <col min="3078" max="3078" width="9.5" style="518" customWidth="1"/>
    <col min="3079" max="3079" width="1.875" style="518" customWidth="1"/>
    <col min="3080" max="3080" width="10.375" style="518" customWidth="1"/>
    <col min="3081" max="3081" width="4.125" style="518" customWidth="1"/>
    <col min="3082" max="3082" width="16.625" style="518" customWidth="1"/>
    <col min="3083" max="3083" width="9.75" style="518" customWidth="1"/>
    <col min="3084" max="3084" width="28.75" style="518" customWidth="1"/>
    <col min="3085" max="3085" width="32.375" style="518" customWidth="1"/>
    <col min="3086" max="3086" width="32.125" style="518" customWidth="1"/>
    <col min="3087" max="3087" width="9.75" style="518" customWidth="1"/>
    <col min="3088" max="3088" width="46.5" style="518" customWidth="1"/>
    <col min="3089" max="3089" width="9.75" style="518" customWidth="1"/>
    <col min="3090" max="3090" width="12.625" style="518" customWidth="1"/>
    <col min="3091" max="3328" width="9.75" style="518"/>
    <col min="3329" max="3329" width="7.625" style="518" customWidth="1"/>
    <col min="3330" max="3330" width="31.75" style="518" customWidth="1"/>
    <col min="3331" max="3331" width="7.625" style="518" customWidth="1"/>
    <col min="3332" max="3332" width="9.5" style="518" customWidth="1"/>
    <col min="3333" max="3333" width="1.875" style="518" customWidth="1"/>
    <col min="3334" max="3334" width="9.5" style="518" customWidth="1"/>
    <col min="3335" max="3335" width="1.875" style="518" customWidth="1"/>
    <col min="3336" max="3336" width="10.375" style="518" customWidth="1"/>
    <col min="3337" max="3337" width="4.125" style="518" customWidth="1"/>
    <col min="3338" max="3338" width="16.625" style="518" customWidth="1"/>
    <col min="3339" max="3339" width="9.75" style="518" customWidth="1"/>
    <col min="3340" max="3340" width="28.75" style="518" customWidth="1"/>
    <col min="3341" max="3341" width="32.375" style="518" customWidth="1"/>
    <col min="3342" max="3342" width="32.125" style="518" customWidth="1"/>
    <col min="3343" max="3343" width="9.75" style="518" customWidth="1"/>
    <col min="3344" max="3344" width="46.5" style="518" customWidth="1"/>
    <col min="3345" max="3345" width="9.75" style="518" customWidth="1"/>
    <col min="3346" max="3346" width="12.625" style="518" customWidth="1"/>
    <col min="3347" max="3584" width="9.75" style="518"/>
    <col min="3585" max="3585" width="7.625" style="518" customWidth="1"/>
    <col min="3586" max="3586" width="31.75" style="518" customWidth="1"/>
    <col min="3587" max="3587" width="7.625" style="518" customWidth="1"/>
    <col min="3588" max="3588" width="9.5" style="518" customWidth="1"/>
    <col min="3589" max="3589" width="1.875" style="518" customWidth="1"/>
    <col min="3590" max="3590" width="9.5" style="518" customWidth="1"/>
    <col min="3591" max="3591" width="1.875" style="518" customWidth="1"/>
    <col min="3592" max="3592" width="10.375" style="518" customWidth="1"/>
    <col min="3593" max="3593" width="4.125" style="518" customWidth="1"/>
    <col min="3594" max="3594" width="16.625" style="518" customWidth="1"/>
    <col min="3595" max="3595" width="9.75" style="518" customWidth="1"/>
    <col min="3596" max="3596" width="28.75" style="518" customWidth="1"/>
    <col min="3597" max="3597" width="32.375" style="518" customWidth="1"/>
    <col min="3598" max="3598" width="32.125" style="518" customWidth="1"/>
    <col min="3599" max="3599" width="9.75" style="518" customWidth="1"/>
    <col min="3600" max="3600" width="46.5" style="518" customWidth="1"/>
    <col min="3601" max="3601" width="9.75" style="518" customWidth="1"/>
    <col min="3602" max="3602" width="12.625" style="518" customWidth="1"/>
    <col min="3603" max="3840" width="9.75" style="518"/>
    <col min="3841" max="3841" width="7.625" style="518" customWidth="1"/>
    <col min="3842" max="3842" width="31.75" style="518" customWidth="1"/>
    <col min="3843" max="3843" width="7.625" style="518" customWidth="1"/>
    <col min="3844" max="3844" width="9.5" style="518" customWidth="1"/>
    <col min="3845" max="3845" width="1.875" style="518" customWidth="1"/>
    <col min="3846" max="3846" width="9.5" style="518" customWidth="1"/>
    <col min="3847" max="3847" width="1.875" style="518" customWidth="1"/>
    <col min="3848" max="3848" width="10.375" style="518" customWidth="1"/>
    <col min="3849" max="3849" width="4.125" style="518" customWidth="1"/>
    <col min="3850" max="3850" width="16.625" style="518" customWidth="1"/>
    <col min="3851" max="3851" width="9.75" style="518" customWidth="1"/>
    <col min="3852" max="3852" width="28.75" style="518" customWidth="1"/>
    <col min="3853" max="3853" width="32.375" style="518" customWidth="1"/>
    <col min="3854" max="3854" width="32.125" style="518" customWidth="1"/>
    <col min="3855" max="3855" width="9.75" style="518" customWidth="1"/>
    <col min="3856" max="3856" width="46.5" style="518" customWidth="1"/>
    <col min="3857" max="3857" width="9.75" style="518" customWidth="1"/>
    <col min="3858" max="3858" width="12.625" style="518" customWidth="1"/>
    <col min="3859" max="4096" width="9.75" style="518"/>
    <col min="4097" max="4097" width="7.625" style="518" customWidth="1"/>
    <col min="4098" max="4098" width="31.75" style="518" customWidth="1"/>
    <col min="4099" max="4099" width="7.625" style="518" customWidth="1"/>
    <col min="4100" max="4100" width="9.5" style="518" customWidth="1"/>
    <col min="4101" max="4101" width="1.875" style="518" customWidth="1"/>
    <col min="4102" max="4102" width="9.5" style="518" customWidth="1"/>
    <col min="4103" max="4103" width="1.875" style="518" customWidth="1"/>
    <col min="4104" max="4104" width="10.375" style="518" customWidth="1"/>
    <col min="4105" max="4105" width="4.125" style="518" customWidth="1"/>
    <col min="4106" max="4106" width="16.625" style="518" customWidth="1"/>
    <col min="4107" max="4107" width="9.75" style="518" customWidth="1"/>
    <col min="4108" max="4108" width="28.75" style="518" customWidth="1"/>
    <col min="4109" max="4109" width="32.375" style="518" customWidth="1"/>
    <col min="4110" max="4110" width="32.125" style="518" customWidth="1"/>
    <col min="4111" max="4111" width="9.75" style="518" customWidth="1"/>
    <col min="4112" max="4112" width="46.5" style="518" customWidth="1"/>
    <col min="4113" max="4113" width="9.75" style="518" customWidth="1"/>
    <col min="4114" max="4114" width="12.625" style="518" customWidth="1"/>
    <col min="4115" max="4352" width="9.75" style="518"/>
    <col min="4353" max="4353" width="7.625" style="518" customWidth="1"/>
    <col min="4354" max="4354" width="31.75" style="518" customWidth="1"/>
    <col min="4355" max="4355" width="7.625" style="518" customWidth="1"/>
    <col min="4356" max="4356" width="9.5" style="518" customWidth="1"/>
    <col min="4357" max="4357" width="1.875" style="518" customWidth="1"/>
    <col min="4358" max="4358" width="9.5" style="518" customWidth="1"/>
    <col min="4359" max="4359" width="1.875" style="518" customWidth="1"/>
    <col min="4360" max="4360" width="10.375" style="518" customWidth="1"/>
    <col min="4361" max="4361" width="4.125" style="518" customWidth="1"/>
    <col min="4362" max="4362" width="16.625" style="518" customWidth="1"/>
    <col min="4363" max="4363" width="9.75" style="518" customWidth="1"/>
    <col min="4364" max="4364" width="28.75" style="518" customWidth="1"/>
    <col min="4365" max="4365" width="32.375" style="518" customWidth="1"/>
    <col min="4366" max="4366" width="32.125" style="518" customWidth="1"/>
    <col min="4367" max="4367" width="9.75" style="518" customWidth="1"/>
    <col min="4368" max="4368" width="46.5" style="518" customWidth="1"/>
    <col min="4369" max="4369" width="9.75" style="518" customWidth="1"/>
    <col min="4370" max="4370" width="12.625" style="518" customWidth="1"/>
    <col min="4371" max="4608" width="9.75" style="518"/>
    <col min="4609" max="4609" width="7.625" style="518" customWidth="1"/>
    <col min="4610" max="4610" width="31.75" style="518" customWidth="1"/>
    <col min="4611" max="4611" width="7.625" style="518" customWidth="1"/>
    <col min="4612" max="4612" width="9.5" style="518" customWidth="1"/>
    <col min="4613" max="4613" width="1.875" style="518" customWidth="1"/>
    <col min="4614" max="4614" width="9.5" style="518" customWidth="1"/>
    <col min="4615" max="4615" width="1.875" style="518" customWidth="1"/>
    <col min="4616" max="4616" width="10.375" style="518" customWidth="1"/>
    <col min="4617" max="4617" width="4.125" style="518" customWidth="1"/>
    <col min="4618" max="4618" width="16.625" style="518" customWidth="1"/>
    <col min="4619" max="4619" width="9.75" style="518" customWidth="1"/>
    <col min="4620" max="4620" width="28.75" style="518" customWidth="1"/>
    <col min="4621" max="4621" width="32.375" style="518" customWidth="1"/>
    <col min="4622" max="4622" width="32.125" style="518" customWidth="1"/>
    <col min="4623" max="4623" width="9.75" style="518" customWidth="1"/>
    <col min="4624" max="4624" width="46.5" style="518" customWidth="1"/>
    <col min="4625" max="4625" width="9.75" style="518" customWidth="1"/>
    <col min="4626" max="4626" width="12.625" style="518" customWidth="1"/>
    <col min="4627" max="4864" width="9.75" style="518"/>
    <col min="4865" max="4865" width="7.625" style="518" customWidth="1"/>
    <col min="4866" max="4866" width="31.75" style="518" customWidth="1"/>
    <col min="4867" max="4867" width="7.625" style="518" customWidth="1"/>
    <col min="4868" max="4868" width="9.5" style="518" customWidth="1"/>
    <col min="4869" max="4869" width="1.875" style="518" customWidth="1"/>
    <col min="4870" max="4870" width="9.5" style="518" customWidth="1"/>
    <col min="4871" max="4871" width="1.875" style="518" customWidth="1"/>
    <col min="4872" max="4872" width="10.375" style="518" customWidth="1"/>
    <col min="4873" max="4873" width="4.125" style="518" customWidth="1"/>
    <col min="4874" max="4874" width="16.625" style="518" customWidth="1"/>
    <col min="4875" max="4875" width="9.75" style="518" customWidth="1"/>
    <col min="4876" max="4876" width="28.75" style="518" customWidth="1"/>
    <col min="4877" max="4877" width="32.375" style="518" customWidth="1"/>
    <col min="4878" max="4878" width="32.125" style="518" customWidth="1"/>
    <col min="4879" max="4879" width="9.75" style="518" customWidth="1"/>
    <col min="4880" max="4880" width="46.5" style="518" customWidth="1"/>
    <col min="4881" max="4881" width="9.75" style="518" customWidth="1"/>
    <col min="4882" max="4882" width="12.625" style="518" customWidth="1"/>
    <col min="4883" max="5120" width="9.75" style="518"/>
    <col min="5121" max="5121" width="7.625" style="518" customWidth="1"/>
    <col min="5122" max="5122" width="31.75" style="518" customWidth="1"/>
    <col min="5123" max="5123" width="7.625" style="518" customWidth="1"/>
    <col min="5124" max="5124" width="9.5" style="518" customWidth="1"/>
    <col min="5125" max="5125" width="1.875" style="518" customWidth="1"/>
    <col min="5126" max="5126" width="9.5" style="518" customWidth="1"/>
    <col min="5127" max="5127" width="1.875" style="518" customWidth="1"/>
    <col min="5128" max="5128" width="10.375" style="518" customWidth="1"/>
    <col min="5129" max="5129" width="4.125" style="518" customWidth="1"/>
    <col min="5130" max="5130" width="16.625" style="518" customWidth="1"/>
    <col min="5131" max="5131" width="9.75" style="518" customWidth="1"/>
    <col min="5132" max="5132" width="28.75" style="518" customWidth="1"/>
    <col min="5133" max="5133" width="32.375" style="518" customWidth="1"/>
    <col min="5134" max="5134" width="32.125" style="518" customWidth="1"/>
    <col min="5135" max="5135" width="9.75" style="518" customWidth="1"/>
    <col min="5136" max="5136" width="46.5" style="518" customWidth="1"/>
    <col min="5137" max="5137" width="9.75" style="518" customWidth="1"/>
    <col min="5138" max="5138" width="12.625" style="518" customWidth="1"/>
    <col min="5139" max="5376" width="9.75" style="518"/>
    <col min="5377" max="5377" width="7.625" style="518" customWidth="1"/>
    <col min="5378" max="5378" width="31.75" style="518" customWidth="1"/>
    <col min="5379" max="5379" width="7.625" style="518" customWidth="1"/>
    <col min="5380" max="5380" width="9.5" style="518" customWidth="1"/>
    <col min="5381" max="5381" width="1.875" style="518" customWidth="1"/>
    <col min="5382" max="5382" width="9.5" style="518" customWidth="1"/>
    <col min="5383" max="5383" width="1.875" style="518" customWidth="1"/>
    <col min="5384" max="5384" width="10.375" style="518" customWidth="1"/>
    <col min="5385" max="5385" width="4.125" style="518" customWidth="1"/>
    <col min="5386" max="5386" width="16.625" style="518" customWidth="1"/>
    <col min="5387" max="5387" width="9.75" style="518" customWidth="1"/>
    <col min="5388" max="5388" width="28.75" style="518" customWidth="1"/>
    <col min="5389" max="5389" width="32.375" style="518" customWidth="1"/>
    <col min="5390" max="5390" width="32.125" style="518" customWidth="1"/>
    <col min="5391" max="5391" width="9.75" style="518" customWidth="1"/>
    <col min="5392" max="5392" width="46.5" style="518" customWidth="1"/>
    <col min="5393" max="5393" width="9.75" style="518" customWidth="1"/>
    <col min="5394" max="5394" width="12.625" style="518" customWidth="1"/>
    <col min="5395" max="5632" width="9.75" style="518"/>
    <col min="5633" max="5633" width="7.625" style="518" customWidth="1"/>
    <col min="5634" max="5634" width="31.75" style="518" customWidth="1"/>
    <col min="5635" max="5635" width="7.625" style="518" customWidth="1"/>
    <col min="5636" max="5636" width="9.5" style="518" customWidth="1"/>
    <col min="5637" max="5637" width="1.875" style="518" customWidth="1"/>
    <col min="5638" max="5638" width="9.5" style="518" customWidth="1"/>
    <col min="5639" max="5639" width="1.875" style="518" customWidth="1"/>
    <col min="5640" max="5640" width="10.375" style="518" customWidth="1"/>
    <col min="5641" max="5641" width="4.125" style="518" customWidth="1"/>
    <col min="5642" max="5642" width="16.625" style="518" customWidth="1"/>
    <col min="5643" max="5643" width="9.75" style="518" customWidth="1"/>
    <col min="5644" max="5644" width="28.75" style="518" customWidth="1"/>
    <col min="5645" max="5645" width="32.375" style="518" customWidth="1"/>
    <col min="5646" max="5646" width="32.125" style="518" customWidth="1"/>
    <col min="5647" max="5647" width="9.75" style="518" customWidth="1"/>
    <col min="5648" max="5648" width="46.5" style="518" customWidth="1"/>
    <col min="5649" max="5649" width="9.75" style="518" customWidth="1"/>
    <col min="5650" max="5650" width="12.625" style="518" customWidth="1"/>
    <col min="5651" max="5888" width="9.75" style="518"/>
    <col min="5889" max="5889" width="7.625" style="518" customWidth="1"/>
    <col min="5890" max="5890" width="31.75" style="518" customWidth="1"/>
    <col min="5891" max="5891" width="7.625" style="518" customWidth="1"/>
    <col min="5892" max="5892" width="9.5" style="518" customWidth="1"/>
    <col min="5893" max="5893" width="1.875" style="518" customWidth="1"/>
    <col min="5894" max="5894" width="9.5" style="518" customWidth="1"/>
    <col min="5895" max="5895" width="1.875" style="518" customWidth="1"/>
    <col min="5896" max="5896" width="10.375" style="518" customWidth="1"/>
    <col min="5897" max="5897" width="4.125" style="518" customWidth="1"/>
    <col min="5898" max="5898" width="16.625" style="518" customWidth="1"/>
    <col min="5899" max="5899" width="9.75" style="518" customWidth="1"/>
    <col min="5900" max="5900" width="28.75" style="518" customWidth="1"/>
    <col min="5901" max="5901" width="32.375" style="518" customWidth="1"/>
    <col min="5902" max="5902" width="32.125" style="518" customWidth="1"/>
    <col min="5903" max="5903" width="9.75" style="518" customWidth="1"/>
    <col min="5904" max="5904" width="46.5" style="518" customWidth="1"/>
    <col min="5905" max="5905" width="9.75" style="518" customWidth="1"/>
    <col min="5906" max="5906" width="12.625" style="518" customWidth="1"/>
    <col min="5907" max="6144" width="9.75" style="518"/>
    <col min="6145" max="6145" width="7.625" style="518" customWidth="1"/>
    <col min="6146" max="6146" width="31.75" style="518" customWidth="1"/>
    <col min="6147" max="6147" width="7.625" style="518" customWidth="1"/>
    <col min="6148" max="6148" width="9.5" style="518" customWidth="1"/>
    <col min="6149" max="6149" width="1.875" style="518" customWidth="1"/>
    <col min="6150" max="6150" width="9.5" style="518" customWidth="1"/>
    <col min="6151" max="6151" width="1.875" style="518" customWidth="1"/>
    <col min="6152" max="6152" width="10.375" style="518" customWidth="1"/>
    <col min="6153" max="6153" width="4.125" style="518" customWidth="1"/>
    <col min="6154" max="6154" width="16.625" style="518" customWidth="1"/>
    <col min="6155" max="6155" width="9.75" style="518" customWidth="1"/>
    <col min="6156" max="6156" width="28.75" style="518" customWidth="1"/>
    <col min="6157" max="6157" width="32.375" style="518" customWidth="1"/>
    <col min="6158" max="6158" width="32.125" style="518" customWidth="1"/>
    <col min="6159" max="6159" width="9.75" style="518" customWidth="1"/>
    <col min="6160" max="6160" width="46.5" style="518" customWidth="1"/>
    <col min="6161" max="6161" width="9.75" style="518" customWidth="1"/>
    <col min="6162" max="6162" width="12.625" style="518" customWidth="1"/>
    <col min="6163" max="6400" width="9.75" style="518"/>
    <col min="6401" max="6401" width="7.625" style="518" customWidth="1"/>
    <col min="6402" max="6402" width="31.75" style="518" customWidth="1"/>
    <col min="6403" max="6403" width="7.625" style="518" customWidth="1"/>
    <col min="6404" max="6404" width="9.5" style="518" customWidth="1"/>
    <col min="6405" max="6405" width="1.875" style="518" customWidth="1"/>
    <col min="6406" max="6406" width="9.5" style="518" customWidth="1"/>
    <col min="6407" max="6407" width="1.875" style="518" customWidth="1"/>
    <col min="6408" max="6408" width="10.375" style="518" customWidth="1"/>
    <col min="6409" max="6409" width="4.125" style="518" customWidth="1"/>
    <col min="6410" max="6410" width="16.625" style="518" customWidth="1"/>
    <col min="6411" max="6411" width="9.75" style="518" customWidth="1"/>
    <col min="6412" max="6412" width="28.75" style="518" customWidth="1"/>
    <col min="6413" max="6413" width="32.375" style="518" customWidth="1"/>
    <col min="6414" max="6414" width="32.125" style="518" customWidth="1"/>
    <col min="6415" max="6415" width="9.75" style="518" customWidth="1"/>
    <col min="6416" max="6416" width="46.5" style="518" customWidth="1"/>
    <col min="6417" max="6417" width="9.75" style="518" customWidth="1"/>
    <col min="6418" max="6418" width="12.625" style="518" customWidth="1"/>
    <col min="6419" max="6656" width="9.75" style="518"/>
    <col min="6657" max="6657" width="7.625" style="518" customWidth="1"/>
    <col min="6658" max="6658" width="31.75" style="518" customWidth="1"/>
    <col min="6659" max="6659" width="7.625" style="518" customWidth="1"/>
    <col min="6660" max="6660" width="9.5" style="518" customWidth="1"/>
    <col min="6661" max="6661" width="1.875" style="518" customWidth="1"/>
    <col min="6662" max="6662" width="9.5" style="518" customWidth="1"/>
    <col min="6663" max="6663" width="1.875" style="518" customWidth="1"/>
    <col min="6664" max="6664" width="10.375" style="518" customWidth="1"/>
    <col min="6665" max="6665" width="4.125" style="518" customWidth="1"/>
    <col min="6666" max="6666" width="16.625" style="518" customWidth="1"/>
    <col min="6667" max="6667" width="9.75" style="518" customWidth="1"/>
    <col min="6668" max="6668" width="28.75" style="518" customWidth="1"/>
    <col min="6669" max="6669" width="32.375" style="518" customWidth="1"/>
    <col min="6670" max="6670" width="32.125" style="518" customWidth="1"/>
    <col min="6671" max="6671" width="9.75" style="518" customWidth="1"/>
    <col min="6672" max="6672" width="46.5" style="518" customWidth="1"/>
    <col min="6673" max="6673" width="9.75" style="518" customWidth="1"/>
    <col min="6674" max="6674" width="12.625" style="518" customWidth="1"/>
    <col min="6675" max="6912" width="9.75" style="518"/>
    <col min="6913" max="6913" width="7.625" style="518" customWidth="1"/>
    <col min="6914" max="6914" width="31.75" style="518" customWidth="1"/>
    <col min="6915" max="6915" width="7.625" style="518" customWidth="1"/>
    <col min="6916" max="6916" width="9.5" style="518" customWidth="1"/>
    <col min="6917" max="6917" width="1.875" style="518" customWidth="1"/>
    <col min="6918" max="6918" width="9.5" style="518" customWidth="1"/>
    <col min="6919" max="6919" width="1.875" style="518" customWidth="1"/>
    <col min="6920" max="6920" width="10.375" style="518" customWidth="1"/>
    <col min="6921" max="6921" width="4.125" style="518" customWidth="1"/>
    <col min="6922" max="6922" width="16.625" style="518" customWidth="1"/>
    <col min="6923" max="6923" width="9.75" style="518" customWidth="1"/>
    <col min="6924" max="6924" width="28.75" style="518" customWidth="1"/>
    <col min="6925" max="6925" width="32.375" style="518" customWidth="1"/>
    <col min="6926" max="6926" width="32.125" style="518" customWidth="1"/>
    <col min="6927" max="6927" width="9.75" style="518" customWidth="1"/>
    <col min="6928" max="6928" width="46.5" style="518" customWidth="1"/>
    <col min="6929" max="6929" width="9.75" style="518" customWidth="1"/>
    <col min="6930" max="6930" width="12.625" style="518" customWidth="1"/>
    <col min="6931" max="7168" width="9.75" style="518"/>
    <col min="7169" max="7169" width="7.625" style="518" customWidth="1"/>
    <col min="7170" max="7170" width="31.75" style="518" customWidth="1"/>
    <col min="7171" max="7171" width="7.625" style="518" customWidth="1"/>
    <col min="7172" max="7172" width="9.5" style="518" customWidth="1"/>
    <col min="7173" max="7173" width="1.875" style="518" customWidth="1"/>
    <col min="7174" max="7174" width="9.5" style="518" customWidth="1"/>
    <col min="7175" max="7175" width="1.875" style="518" customWidth="1"/>
    <col min="7176" max="7176" width="10.375" style="518" customWidth="1"/>
    <col min="7177" max="7177" width="4.125" style="518" customWidth="1"/>
    <col min="7178" max="7178" width="16.625" style="518" customWidth="1"/>
    <col min="7179" max="7179" width="9.75" style="518" customWidth="1"/>
    <col min="7180" max="7180" width="28.75" style="518" customWidth="1"/>
    <col min="7181" max="7181" width="32.375" style="518" customWidth="1"/>
    <col min="7182" max="7182" width="32.125" style="518" customWidth="1"/>
    <col min="7183" max="7183" width="9.75" style="518" customWidth="1"/>
    <col min="7184" max="7184" width="46.5" style="518" customWidth="1"/>
    <col min="7185" max="7185" width="9.75" style="518" customWidth="1"/>
    <col min="7186" max="7186" width="12.625" style="518" customWidth="1"/>
    <col min="7187" max="7424" width="9.75" style="518"/>
    <col min="7425" max="7425" width="7.625" style="518" customWidth="1"/>
    <col min="7426" max="7426" width="31.75" style="518" customWidth="1"/>
    <col min="7427" max="7427" width="7.625" style="518" customWidth="1"/>
    <col min="7428" max="7428" width="9.5" style="518" customWidth="1"/>
    <col min="7429" max="7429" width="1.875" style="518" customWidth="1"/>
    <col min="7430" max="7430" width="9.5" style="518" customWidth="1"/>
    <col min="7431" max="7431" width="1.875" style="518" customWidth="1"/>
    <col min="7432" max="7432" width="10.375" style="518" customWidth="1"/>
    <col min="7433" max="7433" width="4.125" style="518" customWidth="1"/>
    <col min="7434" max="7434" width="16.625" style="518" customWidth="1"/>
    <col min="7435" max="7435" width="9.75" style="518" customWidth="1"/>
    <col min="7436" max="7436" width="28.75" style="518" customWidth="1"/>
    <col min="7437" max="7437" width="32.375" style="518" customWidth="1"/>
    <col min="7438" max="7438" width="32.125" style="518" customWidth="1"/>
    <col min="7439" max="7439" width="9.75" style="518" customWidth="1"/>
    <col min="7440" max="7440" width="46.5" style="518" customWidth="1"/>
    <col min="7441" max="7441" width="9.75" style="518" customWidth="1"/>
    <col min="7442" max="7442" width="12.625" style="518" customWidth="1"/>
    <col min="7443" max="7680" width="9.75" style="518"/>
    <col min="7681" max="7681" width="7.625" style="518" customWidth="1"/>
    <col min="7682" max="7682" width="31.75" style="518" customWidth="1"/>
    <col min="7683" max="7683" width="7.625" style="518" customWidth="1"/>
    <col min="7684" max="7684" width="9.5" style="518" customWidth="1"/>
    <col min="7685" max="7685" width="1.875" style="518" customWidth="1"/>
    <col min="7686" max="7686" width="9.5" style="518" customWidth="1"/>
    <col min="7687" max="7687" width="1.875" style="518" customWidth="1"/>
    <col min="7688" max="7688" width="10.375" style="518" customWidth="1"/>
    <col min="7689" max="7689" width="4.125" style="518" customWidth="1"/>
    <col min="7690" max="7690" width="16.625" style="518" customWidth="1"/>
    <col min="7691" max="7691" width="9.75" style="518" customWidth="1"/>
    <col min="7692" max="7692" width="28.75" style="518" customWidth="1"/>
    <col min="7693" max="7693" width="32.375" style="518" customWidth="1"/>
    <col min="7694" max="7694" width="32.125" style="518" customWidth="1"/>
    <col min="7695" max="7695" width="9.75" style="518" customWidth="1"/>
    <col min="7696" max="7696" width="46.5" style="518" customWidth="1"/>
    <col min="7697" max="7697" width="9.75" style="518" customWidth="1"/>
    <col min="7698" max="7698" width="12.625" style="518" customWidth="1"/>
    <col min="7699" max="7936" width="9.75" style="518"/>
    <col min="7937" max="7937" width="7.625" style="518" customWidth="1"/>
    <col min="7938" max="7938" width="31.75" style="518" customWidth="1"/>
    <col min="7939" max="7939" width="7.625" style="518" customWidth="1"/>
    <col min="7940" max="7940" width="9.5" style="518" customWidth="1"/>
    <col min="7941" max="7941" width="1.875" style="518" customWidth="1"/>
    <col min="7942" max="7942" width="9.5" style="518" customWidth="1"/>
    <col min="7943" max="7943" width="1.875" style="518" customWidth="1"/>
    <col min="7944" max="7944" width="10.375" style="518" customWidth="1"/>
    <col min="7945" max="7945" width="4.125" style="518" customWidth="1"/>
    <col min="7946" max="7946" width="16.625" style="518" customWidth="1"/>
    <col min="7947" max="7947" width="9.75" style="518" customWidth="1"/>
    <col min="7948" max="7948" width="28.75" style="518" customWidth="1"/>
    <col min="7949" max="7949" width="32.375" style="518" customWidth="1"/>
    <col min="7950" max="7950" width="32.125" style="518" customWidth="1"/>
    <col min="7951" max="7951" width="9.75" style="518" customWidth="1"/>
    <col min="7952" max="7952" width="46.5" style="518" customWidth="1"/>
    <col min="7953" max="7953" width="9.75" style="518" customWidth="1"/>
    <col min="7954" max="7954" width="12.625" style="518" customWidth="1"/>
    <col min="7955" max="8192" width="9.75" style="518"/>
    <col min="8193" max="8193" width="7.625" style="518" customWidth="1"/>
    <col min="8194" max="8194" width="31.75" style="518" customWidth="1"/>
    <col min="8195" max="8195" width="7.625" style="518" customWidth="1"/>
    <col min="8196" max="8196" width="9.5" style="518" customWidth="1"/>
    <col min="8197" max="8197" width="1.875" style="518" customWidth="1"/>
    <col min="8198" max="8198" width="9.5" style="518" customWidth="1"/>
    <col min="8199" max="8199" width="1.875" style="518" customWidth="1"/>
    <col min="8200" max="8200" width="10.375" style="518" customWidth="1"/>
    <col min="8201" max="8201" width="4.125" style="518" customWidth="1"/>
    <col min="8202" max="8202" width="16.625" style="518" customWidth="1"/>
    <col min="8203" max="8203" width="9.75" style="518" customWidth="1"/>
    <col min="8204" max="8204" width="28.75" style="518" customWidth="1"/>
    <col min="8205" max="8205" width="32.375" style="518" customWidth="1"/>
    <col min="8206" max="8206" width="32.125" style="518" customWidth="1"/>
    <col min="8207" max="8207" width="9.75" style="518" customWidth="1"/>
    <col min="8208" max="8208" width="46.5" style="518" customWidth="1"/>
    <col min="8209" max="8209" width="9.75" style="518" customWidth="1"/>
    <col min="8210" max="8210" width="12.625" style="518" customWidth="1"/>
    <col min="8211" max="8448" width="9.75" style="518"/>
    <col min="8449" max="8449" width="7.625" style="518" customWidth="1"/>
    <col min="8450" max="8450" width="31.75" style="518" customWidth="1"/>
    <col min="8451" max="8451" width="7.625" style="518" customWidth="1"/>
    <col min="8452" max="8452" width="9.5" style="518" customWidth="1"/>
    <col min="8453" max="8453" width="1.875" style="518" customWidth="1"/>
    <col min="8454" max="8454" width="9.5" style="518" customWidth="1"/>
    <col min="8455" max="8455" width="1.875" style="518" customWidth="1"/>
    <col min="8456" max="8456" width="10.375" style="518" customWidth="1"/>
    <col min="8457" max="8457" width="4.125" style="518" customWidth="1"/>
    <col min="8458" max="8458" width="16.625" style="518" customWidth="1"/>
    <col min="8459" max="8459" width="9.75" style="518" customWidth="1"/>
    <col min="8460" max="8460" width="28.75" style="518" customWidth="1"/>
    <col min="8461" max="8461" width="32.375" style="518" customWidth="1"/>
    <col min="8462" max="8462" width="32.125" style="518" customWidth="1"/>
    <col min="8463" max="8463" width="9.75" style="518" customWidth="1"/>
    <col min="8464" max="8464" width="46.5" style="518" customWidth="1"/>
    <col min="8465" max="8465" width="9.75" style="518" customWidth="1"/>
    <col min="8466" max="8466" width="12.625" style="518" customWidth="1"/>
    <col min="8467" max="8704" width="9.75" style="518"/>
    <col min="8705" max="8705" width="7.625" style="518" customWidth="1"/>
    <col min="8706" max="8706" width="31.75" style="518" customWidth="1"/>
    <col min="8707" max="8707" width="7.625" style="518" customWidth="1"/>
    <col min="8708" max="8708" width="9.5" style="518" customWidth="1"/>
    <col min="8709" max="8709" width="1.875" style="518" customWidth="1"/>
    <col min="8710" max="8710" width="9.5" style="518" customWidth="1"/>
    <col min="8711" max="8711" width="1.875" style="518" customWidth="1"/>
    <col min="8712" max="8712" width="10.375" style="518" customWidth="1"/>
    <col min="8713" max="8713" width="4.125" style="518" customWidth="1"/>
    <col min="8714" max="8714" width="16.625" style="518" customWidth="1"/>
    <col min="8715" max="8715" width="9.75" style="518" customWidth="1"/>
    <col min="8716" max="8716" width="28.75" style="518" customWidth="1"/>
    <col min="8717" max="8717" width="32.375" style="518" customWidth="1"/>
    <col min="8718" max="8718" width="32.125" style="518" customWidth="1"/>
    <col min="8719" max="8719" width="9.75" style="518" customWidth="1"/>
    <col min="8720" max="8720" width="46.5" style="518" customWidth="1"/>
    <col min="8721" max="8721" width="9.75" style="518" customWidth="1"/>
    <col min="8722" max="8722" width="12.625" style="518" customWidth="1"/>
    <col min="8723" max="8960" width="9.75" style="518"/>
    <col min="8961" max="8961" width="7.625" style="518" customWidth="1"/>
    <col min="8962" max="8962" width="31.75" style="518" customWidth="1"/>
    <col min="8963" max="8963" width="7.625" style="518" customWidth="1"/>
    <col min="8964" max="8964" width="9.5" style="518" customWidth="1"/>
    <col min="8965" max="8965" width="1.875" style="518" customWidth="1"/>
    <col min="8966" max="8966" width="9.5" style="518" customWidth="1"/>
    <col min="8967" max="8967" width="1.875" style="518" customWidth="1"/>
    <col min="8968" max="8968" width="10.375" style="518" customWidth="1"/>
    <col min="8969" max="8969" width="4.125" style="518" customWidth="1"/>
    <col min="8970" max="8970" width="16.625" style="518" customWidth="1"/>
    <col min="8971" max="8971" width="9.75" style="518" customWidth="1"/>
    <col min="8972" max="8972" width="28.75" style="518" customWidth="1"/>
    <col min="8973" max="8973" width="32.375" style="518" customWidth="1"/>
    <col min="8974" max="8974" width="32.125" style="518" customWidth="1"/>
    <col min="8975" max="8975" width="9.75" style="518" customWidth="1"/>
    <col min="8976" max="8976" width="46.5" style="518" customWidth="1"/>
    <col min="8977" max="8977" width="9.75" style="518" customWidth="1"/>
    <col min="8978" max="8978" width="12.625" style="518" customWidth="1"/>
    <col min="8979" max="9216" width="9.75" style="518"/>
    <col min="9217" max="9217" width="7.625" style="518" customWidth="1"/>
    <col min="9218" max="9218" width="31.75" style="518" customWidth="1"/>
    <col min="9219" max="9219" width="7.625" style="518" customWidth="1"/>
    <col min="9220" max="9220" width="9.5" style="518" customWidth="1"/>
    <col min="9221" max="9221" width="1.875" style="518" customWidth="1"/>
    <col min="9222" max="9222" width="9.5" style="518" customWidth="1"/>
    <col min="9223" max="9223" width="1.875" style="518" customWidth="1"/>
    <col min="9224" max="9224" width="10.375" style="518" customWidth="1"/>
    <col min="9225" max="9225" width="4.125" style="518" customWidth="1"/>
    <col min="9226" max="9226" width="16.625" style="518" customWidth="1"/>
    <col min="9227" max="9227" width="9.75" style="518" customWidth="1"/>
    <col min="9228" max="9228" width="28.75" style="518" customWidth="1"/>
    <col min="9229" max="9229" width="32.375" style="518" customWidth="1"/>
    <col min="9230" max="9230" width="32.125" style="518" customWidth="1"/>
    <col min="9231" max="9231" width="9.75" style="518" customWidth="1"/>
    <col min="9232" max="9232" width="46.5" style="518" customWidth="1"/>
    <col min="9233" max="9233" width="9.75" style="518" customWidth="1"/>
    <col min="9234" max="9234" width="12.625" style="518" customWidth="1"/>
    <col min="9235" max="9472" width="9.75" style="518"/>
    <col min="9473" max="9473" width="7.625" style="518" customWidth="1"/>
    <col min="9474" max="9474" width="31.75" style="518" customWidth="1"/>
    <col min="9475" max="9475" width="7.625" style="518" customWidth="1"/>
    <col min="9476" max="9476" width="9.5" style="518" customWidth="1"/>
    <col min="9477" max="9477" width="1.875" style="518" customWidth="1"/>
    <col min="9478" max="9478" width="9.5" style="518" customWidth="1"/>
    <col min="9479" max="9479" width="1.875" style="518" customWidth="1"/>
    <col min="9480" max="9480" width="10.375" style="518" customWidth="1"/>
    <col min="9481" max="9481" width="4.125" style="518" customWidth="1"/>
    <col min="9482" max="9482" width="16.625" style="518" customWidth="1"/>
    <col min="9483" max="9483" width="9.75" style="518" customWidth="1"/>
    <col min="9484" max="9484" width="28.75" style="518" customWidth="1"/>
    <col min="9485" max="9485" width="32.375" style="518" customWidth="1"/>
    <col min="9486" max="9486" width="32.125" style="518" customWidth="1"/>
    <col min="9487" max="9487" width="9.75" style="518" customWidth="1"/>
    <col min="9488" max="9488" width="46.5" style="518" customWidth="1"/>
    <col min="9489" max="9489" width="9.75" style="518" customWidth="1"/>
    <col min="9490" max="9490" width="12.625" style="518" customWidth="1"/>
    <col min="9491" max="9728" width="9.75" style="518"/>
    <col min="9729" max="9729" width="7.625" style="518" customWidth="1"/>
    <col min="9730" max="9730" width="31.75" style="518" customWidth="1"/>
    <col min="9731" max="9731" width="7.625" style="518" customWidth="1"/>
    <col min="9732" max="9732" width="9.5" style="518" customWidth="1"/>
    <col min="9733" max="9733" width="1.875" style="518" customWidth="1"/>
    <col min="9734" max="9734" width="9.5" style="518" customWidth="1"/>
    <col min="9735" max="9735" width="1.875" style="518" customWidth="1"/>
    <col min="9736" max="9736" width="10.375" style="518" customWidth="1"/>
    <col min="9737" max="9737" width="4.125" style="518" customWidth="1"/>
    <col min="9738" max="9738" width="16.625" style="518" customWidth="1"/>
    <col min="9739" max="9739" width="9.75" style="518" customWidth="1"/>
    <col min="9740" max="9740" width="28.75" style="518" customWidth="1"/>
    <col min="9741" max="9741" width="32.375" style="518" customWidth="1"/>
    <col min="9742" max="9742" width="32.125" style="518" customWidth="1"/>
    <col min="9743" max="9743" width="9.75" style="518" customWidth="1"/>
    <col min="9744" max="9744" width="46.5" style="518" customWidth="1"/>
    <col min="9745" max="9745" width="9.75" style="518" customWidth="1"/>
    <col min="9746" max="9746" width="12.625" style="518" customWidth="1"/>
    <col min="9747" max="9984" width="9.75" style="518"/>
    <col min="9985" max="9985" width="7.625" style="518" customWidth="1"/>
    <col min="9986" max="9986" width="31.75" style="518" customWidth="1"/>
    <col min="9987" max="9987" width="7.625" style="518" customWidth="1"/>
    <col min="9988" max="9988" width="9.5" style="518" customWidth="1"/>
    <col min="9989" max="9989" width="1.875" style="518" customWidth="1"/>
    <col min="9990" max="9990" width="9.5" style="518" customWidth="1"/>
    <col min="9991" max="9991" width="1.875" style="518" customWidth="1"/>
    <col min="9992" max="9992" width="10.375" style="518" customWidth="1"/>
    <col min="9993" max="9993" width="4.125" style="518" customWidth="1"/>
    <col min="9994" max="9994" width="16.625" style="518" customWidth="1"/>
    <col min="9995" max="9995" width="9.75" style="518" customWidth="1"/>
    <col min="9996" max="9996" width="28.75" style="518" customWidth="1"/>
    <col min="9997" max="9997" width="32.375" style="518" customWidth="1"/>
    <col min="9998" max="9998" width="32.125" style="518" customWidth="1"/>
    <col min="9999" max="9999" width="9.75" style="518" customWidth="1"/>
    <col min="10000" max="10000" width="46.5" style="518" customWidth="1"/>
    <col min="10001" max="10001" width="9.75" style="518" customWidth="1"/>
    <col min="10002" max="10002" width="12.625" style="518" customWidth="1"/>
    <col min="10003" max="10240" width="9.75" style="518"/>
    <col min="10241" max="10241" width="7.625" style="518" customWidth="1"/>
    <col min="10242" max="10242" width="31.75" style="518" customWidth="1"/>
    <col min="10243" max="10243" width="7.625" style="518" customWidth="1"/>
    <col min="10244" max="10244" width="9.5" style="518" customWidth="1"/>
    <col min="10245" max="10245" width="1.875" style="518" customWidth="1"/>
    <col min="10246" max="10246" width="9.5" style="518" customWidth="1"/>
    <col min="10247" max="10247" width="1.875" style="518" customWidth="1"/>
    <col min="10248" max="10248" width="10.375" style="518" customWidth="1"/>
    <col min="10249" max="10249" width="4.125" style="518" customWidth="1"/>
    <col min="10250" max="10250" width="16.625" style="518" customWidth="1"/>
    <col min="10251" max="10251" width="9.75" style="518" customWidth="1"/>
    <col min="10252" max="10252" width="28.75" style="518" customWidth="1"/>
    <col min="10253" max="10253" width="32.375" style="518" customWidth="1"/>
    <col min="10254" max="10254" width="32.125" style="518" customWidth="1"/>
    <col min="10255" max="10255" width="9.75" style="518" customWidth="1"/>
    <col min="10256" max="10256" width="46.5" style="518" customWidth="1"/>
    <col min="10257" max="10257" width="9.75" style="518" customWidth="1"/>
    <col min="10258" max="10258" width="12.625" style="518" customWidth="1"/>
    <col min="10259" max="10496" width="9.75" style="518"/>
    <col min="10497" max="10497" width="7.625" style="518" customWidth="1"/>
    <col min="10498" max="10498" width="31.75" style="518" customWidth="1"/>
    <col min="10499" max="10499" width="7.625" style="518" customWidth="1"/>
    <col min="10500" max="10500" width="9.5" style="518" customWidth="1"/>
    <col min="10501" max="10501" width="1.875" style="518" customWidth="1"/>
    <col min="10502" max="10502" width="9.5" style="518" customWidth="1"/>
    <col min="10503" max="10503" width="1.875" style="518" customWidth="1"/>
    <col min="10504" max="10504" width="10.375" style="518" customWidth="1"/>
    <col min="10505" max="10505" width="4.125" style="518" customWidth="1"/>
    <col min="10506" max="10506" width="16.625" style="518" customWidth="1"/>
    <col min="10507" max="10507" width="9.75" style="518" customWidth="1"/>
    <col min="10508" max="10508" width="28.75" style="518" customWidth="1"/>
    <col min="10509" max="10509" width="32.375" style="518" customWidth="1"/>
    <col min="10510" max="10510" width="32.125" style="518" customWidth="1"/>
    <col min="10511" max="10511" width="9.75" style="518" customWidth="1"/>
    <col min="10512" max="10512" width="46.5" style="518" customWidth="1"/>
    <col min="10513" max="10513" width="9.75" style="518" customWidth="1"/>
    <col min="10514" max="10514" width="12.625" style="518" customWidth="1"/>
    <col min="10515" max="10752" width="9.75" style="518"/>
    <col min="10753" max="10753" width="7.625" style="518" customWidth="1"/>
    <col min="10754" max="10754" width="31.75" style="518" customWidth="1"/>
    <col min="10755" max="10755" width="7.625" style="518" customWidth="1"/>
    <col min="10756" max="10756" width="9.5" style="518" customWidth="1"/>
    <col min="10757" max="10757" width="1.875" style="518" customWidth="1"/>
    <col min="10758" max="10758" width="9.5" style="518" customWidth="1"/>
    <col min="10759" max="10759" width="1.875" style="518" customWidth="1"/>
    <col min="10760" max="10760" width="10.375" style="518" customWidth="1"/>
    <col min="10761" max="10761" width="4.125" style="518" customWidth="1"/>
    <col min="10762" max="10762" width="16.625" style="518" customWidth="1"/>
    <col min="10763" max="10763" width="9.75" style="518" customWidth="1"/>
    <col min="10764" max="10764" width="28.75" style="518" customWidth="1"/>
    <col min="10765" max="10765" width="32.375" style="518" customWidth="1"/>
    <col min="10766" max="10766" width="32.125" style="518" customWidth="1"/>
    <col min="10767" max="10767" width="9.75" style="518" customWidth="1"/>
    <col min="10768" max="10768" width="46.5" style="518" customWidth="1"/>
    <col min="10769" max="10769" width="9.75" style="518" customWidth="1"/>
    <col min="10770" max="10770" width="12.625" style="518" customWidth="1"/>
    <col min="10771" max="11008" width="9.75" style="518"/>
    <col min="11009" max="11009" width="7.625" style="518" customWidth="1"/>
    <col min="11010" max="11010" width="31.75" style="518" customWidth="1"/>
    <col min="11011" max="11011" width="7.625" style="518" customWidth="1"/>
    <col min="11012" max="11012" width="9.5" style="518" customWidth="1"/>
    <col min="11013" max="11013" width="1.875" style="518" customWidth="1"/>
    <col min="11014" max="11014" width="9.5" style="518" customWidth="1"/>
    <col min="11015" max="11015" width="1.875" style="518" customWidth="1"/>
    <col min="11016" max="11016" width="10.375" style="518" customWidth="1"/>
    <col min="11017" max="11017" width="4.125" style="518" customWidth="1"/>
    <col min="11018" max="11018" width="16.625" style="518" customWidth="1"/>
    <col min="11019" max="11019" width="9.75" style="518" customWidth="1"/>
    <col min="11020" max="11020" width="28.75" style="518" customWidth="1"/>
    <col min="11021" max="11021" width="32.375" style="518" customWidth="1"/>
    <col min="11022" max="11022" width="32.125" style="518" customWidth="1"/>
    <col min="11023" max="11023" width="9.75" style="518" customWidth="1"/>
    <col min="11024" max="11024" width="46.5" style="518" customWidth="1"/>
    <col min="11025" max="11025" width="9.75" style="518" customWidth="1"/>
    <col min="11026" max="11026" width="12.625" style="518" customWidth="1"/>
    <col min="11027" max="11264" width="9.75" style="518"/>
    <col min="11265" max="11265" width="7.625" style="518" customWidth="1"/>
    <col min="11266" max="11266" width="31.75" style="518" customWidth="1"/>
    <col min="11267" max="11267" width="7.625" style="518" customWidth="1"/>
    <col min="11268" max="11268" width="9.5" style="518" customWidth="1"/>
    <col min="11269" max="11269" width="1.875" style="518" customWidth="1"/>
    <col min="11270" max="11270" width="9.5" style="518" customWidth="1"/>
    <col min="11271" max="11271" width="1.875" style="518" customWidth="1"/>
    <col min="11272" max="11272" width="10.375" style="518" customWidth="1"/>
    <col min="11273" max="11273" width="4.125" style="518" customWidth="1"/>
    <col min="11274" max="11274" width="16.625" style="518" customWidth="1"/>
    <col min="11275" max="11275" width="9.75" style="518" customWidth="1"/>
    <col min="11276" max="11276" width="28.75" style="518" customWidth="1"/>
    <col min="11277" max="11277" width="32.375" style="518" customWidth="1"/>
    <col min="11278" max="11278" width="32.125" style="518" customWidth="1"/>
    <col min="11279" max="11279" width="9.75" style="518" customWidth="1"/>
    <col min="11280" max="11280" width="46.5" style="518" customWidth="1"/>
    <col min="11281" max="11281" width="9.75" style="518" customWidth="1"/>
    <col min="11282" max="11282" width="12.625" style="518" customWidth="1"/>
    <col min="11283" max="11520" width="9.75" style="518"/>
    <col min="11521" max="11521" width="7.625" style="518" customWidth="1"/>
    <col min="11522" max="11522" width="31.75" style="518" customWidth="1"/>
    <col min="11523" max="11523" width="7.625" style="518" customWidth="1"/>
    <col min="11524" max="11524" width="9.5" style="518" customWidth="1"/>
    <col min="11525" max="11525" width="1.875" style="518" customWidth="1"/>
    <col min="11526" max="11526" width="9.5" style="518" customWidth="1"/>
    <col min="11527" max="11527" width="1.875" style="518" customWidth="1"/>
    <col min="11528" max="11528" width="10.375" style="518" customWidth="1"/>
    <col min="11529" max="11529" width="4.125" style="518" customWidth="1"/>
    <col min="11530" max="11530" width="16.625" style="518" customWidth="1"/>
    <col min="11531" max="11531" width="9.75" style="518" customWidth="1"/>
    <col min="11532" max="11532" width="28.75" style="518" customWidth="1"/>
    <col min="11533" max="11533" width="32.375" style="518" customWidth="1"/>
    <col min="11534" max="11534" width="32.125" style="518" customWidth="1"/>
    <col min="11535" max="11535" width="9.75" style="518" customWidth="1"/>
    <col min="11536" max="11536" width="46.5" style="518" customWidth="1"/>
    <col min="11537" max="11537" width="9.75" style="518" customWidth="1"/>
    <col min="11538" max="11538" width="12.625" style="518" customWidth="1"/>
    <col min="11539" max="11776" width="9.75" style="518"/>
    <col min="11777" max="11777" width="7.625" style="518" customWidth="1"/>
    <col min="11778" max="11778" width="31.75" style="518" customWidth="1"/>
    <col min="11779" max="11779" width="7.625" style="518" customWidth="1"/>
    <col min="11780" max="11780" width="9.5" style="518" customWidth="1"/>
    <col min="11781" max="11781" width="1.875" style="518" customWidth="1"/>
    <col min="11782" max="11782" width="9.5" style="518" customWidth="1"/>
    <col min="11783" max="11783" width="1.875" style="518" customWidth="1"/>
    <col min="11784" max="11784" width="10.375" style="518" customWidth="1"/>
    <col min="11785" max="11785" width="4.125" style="518" customWidth="1"/>
    <col min="11786" max="11786" width="16.625" style="518" customWidth="1"/>
    <col min="11787" max="11787" width="9.75" style="518" customWidth="1"/>
    <col min="11788" max="11788" width="28.75" style="518" customWidth="1"/>
    <col min="11789" max="11789" width="32.375" style="518" customWidth="1"/>
    <col min="11790" max="11790" width="32.125" style="518" customWidth="1"/>
    <col min="11791" max="11791" width="9.75" style="518" customWidth="1"/>
    <col min="11792" max="11792" width="46.5" style="518" customWidth="1"/>
    <col min="11793" max="11793" width="9.75" style="518" customWidth="1"/>
    <col min="11794" max="11794" width="12.625" style="518" customWidth="1"/>
    <col min="11795" max="12032" width="9.75" style="518"/>
    <col min="12033" max="12033" width="7.625" style="518" customWidth="1"/>
    <col min="12034" max="12034" width="31.75" style="518" customWidth="1"/>
    <col min="12035" max="12035" width="7.625" style="518" customWidth="1"/>
    <col min="12036" max="12036" width="9.5" style="518" customWidth="1"/>
    <col min="12037" max="12037" width="1.875" style="518" customWidth="1"/>
    <col min="12038" max="12038" width="9.5" style="518" customWidth="1"/>
    <col min="12039" max="12039" width="1.875" style="518" customWidth="1"/>
    <col min="12040" max="12040" width="10.375" style="518" customWidth="1"/>
    <col min="12041" max="12041" width="4.125" style="518" customWidth="1"/>
    <col min="12042" max="12042" width="16.625" style="518" customWidth="1"/>
    <col min="12043" max="12043" width="9.75" style="518" customWidth="1"/>
    <col min="12044" max="12044" width="28.75" style="518" customWidth="1"/>
    <col min="12045" max="12045" width="32.375" style="518" customWidth="1"/>
    <col min="12046" max="12046" width="32.125" style="518" customWidth="1"/>
    <col min="12047" max="12047" width="9.75" style="518" customWidth="1"/>
    <col min="12048" max="12048" width="46.5" style="518" customWidth="1"/>
    <col min="12049" max="12049" width="9.75" style="518" customWidth="1"/>
    <col min="12050" max="12050" width="12.625" style="518" customWidth="1"/>
    <col min="12051" max="12288" width="9.75" style="518"/>
    <col min="12289" max="12289" width="7.625" style="518" customWidth="1"/>
    <col min="12290" max="12290" width="31.75" style="518" customWidth="1"/>
    <col min="12291" max="12291" width="7.625" style="518" customWidth="1"/>
    <col min="12292" max="12292" width="9.5" style="518" customWidth="1"/>
    <col min="12293" max="12293" width="1.875" style="518" customWidth="1"/>
    <col min="12294" max="12294" width="9.5" style="518" customWidth="1"/>
    <col min="12295" max="12295" width="1.875" style="518" customWidth="1"/>
    <col min="12296" max="12296" width="10.375" style="518" customWidth="1"/>
    <col min="12297" max="12297" width="4.125" style="518" customWidth="1"/>
    <col min="12298" max="12298" width="16.625" style="518" customWidth="1"/>
    <col min="12299" max="12299" width="9.75" style="518" customWidth="1"/>
    <col min="12300" max="12300" width="28.75" style="518" customWidth="1"/>
    <col min="12301" max="12301" width="32.375" style="518" customWidth="1"/>
    <col min="12302" max="12302" width="32.125" style="518" customWidth="1"/>
    <col min="12303" max="12303" width="9.75" style="518" customWidth="1"/>
    <col min="12304" max="12304" width="46.5" style="518" customWidth="1"/>
    <col min="12305" max="12305" width="9.75" style="518" customWidth="1"/>
    <col min="12306" max="12306" width="12.625" style="518" customWidth="1"/>
    <col min="12307" max="12544" width="9.75" style="518"/>
    <col min="12545" max="12545" width="7.625" style="518" customWidth="1"/>
    <col min="12546" max="12546" width="31.75" style="518" customWidth="1"/>
    <col min="12547" max="12547" width="7.625" style="518" customWidth="1"/>
    <col min="12548" max="12548" width="9.5" style="518" customWidth="1"/>
    <col min="12549" max="12549" width="1.875" style="518" customWidth="1"/>
    <col min="12550" max="12550" width="9.5" style="518" customWidth="1"/>
    <col min="12551" max="12551" width="1.875" style="518" customWidth="1"/>
    <col min="12552" max="12552" width="10.375" style="518" customWidth="1"/>
    <col min="12553" max="12553" width="4.125" style="518" customWidth="1"/>
    <col min="12554" max="12554" width="16.625" style="518" customWidth="1"/>
    <col min="12555" max="12555" width="9.75" style="518" customWidth="1"/>
    <col min="12556" max="12556" width="28.75" style="518" customWidth="1"/>
    <col min="12557" max="12557" width="32.375" style="518" customWidth="1"/>
    <col min="12558" max="12558" width="32.125" style="518" customWidth="1"/>
    <col min="12559" max="12559" width="9.75" style="518" customWidth="1"/>
    <col min="12560" max="12560" width="46.5" style="518" customWidth="1"/>
    <col min="12561" max="12561" width="9.75" style="518" customWidth="1"/>
    <col min="12562" max="12562" width="12.625" style="518" customWidth="1"/>
    <col min="12563" max="12800" width="9.75" style="518"/>
    <col min="12801" max="12801" width="7.625" style="518" customWidth="1"/>
    <col min="12802" max="12802" width="31.75" style="518" customWidth="1"/>
    <col min="12803" max="12803" width="7.625" style="518" customWidth="1"/>
    <col min="12804" max="12804" width="9.5" style="518" customWidth="1"/>
    <col min="12805" max="12805" width="1.875" style="518" customWidth="1"/>
    <col min="12806" max="12806" width="9.5" style="518" customWidth="1"/>
    <col min="12807" max="12807" width="1.875" style="518" customWidth="1"/>
    <col min="12808" max="12808" width="10.375" style="518" customWidth="1"/>
    <col min="12809" max="12809" width="4.125" style="518" customWidth="1"/>
    <col min="12810" max="12810" width="16.625" style="518" customWidth="1"/>
    <col min="12811" max="12811" width="9.75" style="518" customWidth="1"/>
    <col min="12812" max="12812" width="28.75" style="518" customWidth="1"/>
    <col min="12813" max="12813" width="32.375" style="518" customWidth="1"/>
    <col min="12814" max="12814" width="32.125" style="518" customWidth="1"/>
    <col min="12815" max="12815" width="9.75" style="518" customWidth="1"/>
    <col min="12816" max="12816" width="46.5" style="518" customWidth="1"/>
    <col min="12817" max="12817" width="9.75" style="518" customWidth="1"/>
    <col min="12818" max="12818" width="12.625" style="518" customWidth="1"/>
    <col min="12819" max="13056" width="9.75" style="518"/>
    <col min="13057" max="13057" width="7.625" style="518" customWidth="1"/>
    <col min="13058" max="13058" width="31.75" style="518" customWidth="1"/>
    <col min="13059" max="13059" width="7.625" style="518" customWidth="1"/>
    <col min="13060" max="13060" width="9.5" style="518" customWidth="1"/>
    <col min="13061" max="13061" width="1.875" style="518" customWidth="1"/>
    <col min="13062" max="13062" width="9.5" style="518" customWidth="1"/>
    <col min="13063" max="13063" width="1.875" style="518" customWidth="1"/>
    <col min="13064" max="13064" width="10.375" style="518" customWidth="1"/>
    <col min="13065" max="13065" width="4.125" style="518" customWidth="1"/>
    <col min="13066" max="13066" width="16.625" style="518" customWidth="1"/>
    <col min="13067" max="13067" width="9.75" style="518" customWidth="1"/>
    <col min="13068" max="13068" width="28.75" style="518" customWidth="1"/>
    <col min="13069" max="13069" width="32.375" style="518" customWidth="1"/>
    <col min="13070" max="13070" width="32.125" style="518" customWidth="1"/>
    <col min="13071" max="13071" width="9.75" style="518" customWidth="1"/>
    <col min="13072" max="13072" width="46.5" style="518" customWidth="1"/>
    <col min="13073" max="13073" width="9.75" style="518" customWidth="1"/>
    <col min="13074" max="13074" width="12.625" style="518" customWidth="1"/>
    <col min="13075" max="13312" width="9.75" style="518"/>
    <col min="13313" max="13313" width="7.625" style="518" customWidth="1"/>
    <col min="13314" max="13314" width="31.75" style="518" customWidth="1"/>
    <col min="13315" max="13315" width="7.625" style="518" customWidth="1"/>
    <col min="13316" max="13316" width="9.5" style="518" customWidth="1"/>
    <col min="13317" max="13317" width="1.875" style="518" customWidth="1"/>
    <col min="13318" max="13318" width="9.5" style="518" customWidth="1"/>
    <col min="13319" max="13319" width="1.875" style="518" customWidth="1"/>
    <col min="13320" max="13320" width="10.375" style="518" customWidth="1"/>
    <col min="13321" max="13321" width="4.125" style="518" customWidth="1"/>
    <col min="13322" max="13322" width="16.625" style="518" customWidth="1"/>
    <col min="13323" max="13323" width="9.75" style="518" customWidth="1"/>
    <col min="13324" max="13324" width="28.75" style="518" customWidth="1"/>
    <col min="13325" max="13325" width="32.375" style="518" customWidth="1"/>
    <col min="13326" max="13326" width="32.125" style="518" customWidth="1"/>
    <col min="13327" max="13327" width="9.75" style="518" customWidth="1"/>
    <col min="13328" max="13328" width="46.5" style="518" customWidth="1"/>
    <col min="13329" max="13329" width="9.75" style="518" customWidth="1"/>
    <col min="13330" max="13330" width="12.625" style="518" customWidth="1"/>
    <col min="13331" max="13568" width="9.75" style="518"/>
    <col min="13569" max="13569" width="7.625" style="518" customWidth="1"/>
    <col min="13570" max="13570" width="31.75" style="518" customWidth="1"/>
    <col min="13571" max="13571" width="7.625" style="518" customWidth="1"/>
    <col min="13572" max="13572" width="9.5" style="518" customWidth="1"/>
    <col min="13573" max="13573" width="1.875" style="518" customWidth="1"/>
    <col min="13574" max="13574" width="9.5" style="518" customWidth="1"/>
    <col min="13575" max="13575" width="1.875" style="518" customWidth="1"/>
    <col min="13576" max="13576" width="10.375" style="518" customWidth="1"/>
    <col min="13577" max="13577" width="4.125" style="518" customWidth="1"/>
    <col min="13578" max="13578" width="16.625" style="518" customWidth="1"/>
    <col min="13579" max="13579" width="9.75" style="518" customWidth="1"/>
    <col min="13580" max="13580" width="28.75" style="518" customWidth="1"/>
    <col min="13581" max="13581" width="32.375" style="518" customWidth="1"/>
    <col min="13582" max="13582" width="32.125" style="518" customWidth="1"/>
    <col min="13583" max="13583" width="9.75" style="518" customWidth="1"/>
    <col min="13584" max="13584" width="46.5" style="518" customWidth="1"/>
    <col min="13585" max="13585" width="9.75" style="518" customWidth="1"/>
    <col min="13586" max="13586" width="12.625" style="518" customWidth="1"/>
    <col min="13587" max="13824" width="9.75" style="518"/>
    <col min="13825" max="13825" width="7.625" style="518" customWidth="1"/>
    <col min="13826" max="13826" width="31.75" style="518" customWidth="1"/>
    <col min="13827" max="13827" width="7.625" style="518" customWidth="1"/>
    <col min="13828" max="13828" width="9.5" style="518" customWidth="1"/>
    <col min="13829" max="13829" width="1.875" style="518" customWidth="1"/>
    <col min="13830" max="13830" width="9.5" style="518" customWidth="1"/>
    <col min="13831" max="13831" width="1.875" style="518" customWidth="1"/>
    <col min="13832" max="13832" width="10.375" style="518" customWidth="1"/>
    <col min="13833" max="13833" width="4.125" style="518" customWidth="1"/>
    <col min="13834" max="13834" width="16.625" style="518" customWidth="1"/>
    <col min="13835" max="13835" width="9.75" style="518" customWidth="1"/>
    <col min="13836" max="13836" width="28.75" style="518" customWidth="1"/>
    <col min="13837" max="13837" width="32.375" style="518" customWidth="1"/>
    <col min="13838" max="13838" width="32.125" style="518" customWidth="1"/>
    <col min="13839" max="13839" width="9.75" style="518" customWidth="1"/>
    <col min="13840" max="13840" width="46.5" style="518" customWidth="1"/>
    <col min="13841" max="13841" width="9.75" style="518" customWidth="1"/>
    <col min="13842" max="13842" width="12.625" style="518" customWidth="1"/>
    <col min="13843" max="14080" width="9.75" style="518"/>
    <col min="14081" max="14081" width="7.625" style="518" customWidth="1"/>
    <col min="14082" max="14082" width="31.75" style="518" customWidth="1"/>
    <col min="14083" max="14083" width="7.625" style="518" customWidth="1"/>
    <col min="14084" max="14084" width="9.5" style="518" customWidth="1"/>
    <col min="14085" max="14085" width="1.875" style="518" customWidth="1"/>
    <col min="14086" max="14086" width="9.5" style="518" customWidth="1"/>
    <col min="14087" max="14087" width="1.875" style="518" customWidth="1"/>
    <col min="14088" max="14088" width="10.375" style="518" customWidth="1"/>
    <col min="14089" max="14089" width="4.125" style="518" customWidth="1"/>
    <col min="14090" max="14090" width="16.625" style="518" customWidth="1"/>
    <col min="14091" max="14091" width="9.75" style="518" customWidth="1"/>
    <col min="14092" max="14092" width="28.75" style="518" customWidth="1"/>
    <col min="14093" max="14093" width="32.375" style="518" customWidth="1"/>
    <col min="14094" max="14094" width="32.125" style="518" customWidth="1"/>
    <col min="14095" max="14095" width="9.75" style="518" customWidth="1"/>
    <col min="14096" max="14096" width="46.5" style="518" customWidth="1"/>
    <col min="14097" max="14097" width="9.75" style="518" customWidth="1"/>
    <col min="14098" max="14098" width="12.625" style="518" customWidth="1"/>
    <col min="14099" max="14336" width="9.75" style="518"/>
    <col min="14337" max="14337" width="7.625" style="518" customWidth="1"/>
    <col min="14338" max="14338" width="31.75" style="518" customWidth="1"/>
    <col min="14339" max="14339" width="7.625" style="518" customWidth="1"/>
    <col min="14340" max="14340" width="9.5" style="518" customWidth="1"/>
    <col min="14341" max="14341" width="1.875" style="518" customWidth="1"/>
    <col min="14342" max="14342" width="9.5" style="518" customWidth="1"/>
    <col min="14343" max="14343" width="1.875" style="518" customWidth="1"/>
    <col min="14344" max="14344" width="10.375" style="518" customWidth="1"/>
    <col min="14345" max="14345" width="4.125" style="518" customWidth="1"/>
    <col min="14346" max="14346" width="16.625" style="518" customWidth="1"/>
    <col min="14347" max="14347" width="9.75" style="518" customWidth="1"/>
    <col min="14348" max="14348" width="28.75" style="518" customWidth="1"/>
    <col min="14349" max="14349" width="32.375" style="518" customWidth="1"/>
    <col min="14350" max="14350" width="32.125" style="518" customWidth="1"/>
    <col min="14351" max="14351" width="9.75" style="518" customWidth="1"/>
    <col min="14352" max="14352" width="46.5" style="518" customWidth="1"/>
    <col min="14353" max="14353" width="9.75" style="518" customWidth="1"/>
    <col min="14354" max="14354" width="12.625" style="518" customWidth="1"/>
    <col min="14355" max="14592" width="9.75" style="518"/>
    <col min="14593" max="14593" width="7.625" style="518" customWidth="1"/>
    <col min="14594" max="14594" width="31.75" style="518" customWidth="1"/>
    <col min="14595" max="14595" width="7.625" style="518" customWidth="1"/>
    <col min="14596" max="14596" width="9.5" style="518" customWidth="1"/>
    <col min="14597" max="14597" width="1.875" style="518" customWidth="1"/>
    <col min="14598" max="14598" width="9.5" style="518" customWidth="1"/>
    <col min="14599" max="14599" width="1.875" style="518" customWidth="1"/>
    <col min="14600" max="14600" width="10.375" style="518" customWidth="1"/>
    <col min="14601" max="14601" width="4.125" style="518" customWidth="1"/>
    <col min="14602" max="14602" width="16.625" style="518" customWidth="1"/>
    <col min="14603" max="14603" width="9.75" style="518" customWidth="1"/>
    <col min="14604" max="14604" width="28.75" style="518" customWidth="1"/>
    <col min="14605" max="14605" width="32.375" style="518" customWidth="1"/>
    <col min="14606" max="14606" width="32.125" style="518" customWidth="1"/>
    <col min="14607" max="14607" width="9.75" style="518" customWidth="1"/>
    <col min="14608" max="14608" width="46.5" style="518" customWidth="1"/>
    <col min="14609" max="14609" width="9.75" style="518" customWidth="1"/>
    <col min="14610" max="14610" width="12.625" style="518" customWidth="1"/>
    <col min="14611" max="14848" width="9.75" style="518"/>
    <col min="14849" max="14849" width="7.625" style="518" customWidth="1"/>
    <col min="14850" max="14850" width="31.75" style="518" customWidth="1"/>
    <col min="14851" max="14851" width="7.625" style="518" customWidth="1"/>
    <col min="14852" max="14852" width="9.5" style="518" customWidth="1"/>
    <col min="14853" max="14853" width="1.875" style="518" customWidth="1"/>
    <col min="14854" max="14854" width="9.5" style="518" customWidth="1"/>
    <col min="14855" max="14855" width="1.875" style="518" customWidth="1"/>
    <col min="14856" max="14856" width="10.375" style="518" customWidth="1"/>
    <col min="14857" max="14857" width="4.125" style="518" customWidth="1"/>
    <col min="14858" max="14858" width="16.625" style="518" customWidth="1"/>
    <col min="14859" max="14859" width="9.75" style="518" customWidth="1"/>
    <col min="14860" max="14860" width="28.75" style="518" customWidth="1"/>
    <col min="14861" max="14861" width="32.375" style="518" customWidth="1"/>
    <col min="14862" max="14862" width="32.125" style="518" customWidth="1"/>
    <col min="14863" max="14863" width="9.75" style="518" customWidth="1"/>
    <col min="14864" max="14864" width="46.5" style="518" customWidth="1"/>
    <col min="14865" max="14865" width="9.75" style="518" customWidth="1"/>
    <col min="14866" max="14866" width="12.625" style="518" customWidth="1"/>
    <col min="14867" max="15104" width="9.75" style="518"/>
    <col min="15105" max="15105" width="7.625" style="518" customWidth="1"/>
    <col min="15106" max="15106" width="31.75" style="518" customWidth="1"/>
    <col min="15107" max="15107" width="7.625" style="518" customWidth="1"/>
    <col min="15108" max="15108" width="9.5" style="518" customWidth="1"/>
    <col min="15109" max="15109" width="1.875" style="518" customWidth="1"/>
    <col min="15110" max="15110" width="9.5" style="518" customWidth="1"/>
    <col min="15111" max="15111" width="1.875" style="518" customWidth="1"/>
    <col min="15112" max="15112" width="10.375" style="518" customWidth="1"/>
    <col min="15113" max="15113" width="4.125" style="518" customWidth="1"/>
    <col min="15114" max="15114" width="16.625" style="518" customWidth="1"/>
    <col min="15115" max="15115" width="9.75" style="518" customWidth="1"/>
    <col min="15116" max="15116" width="28.75" style="518" customWidth="1"/>
    <col min="15117" max="15117" width="32.375" style="518" customWidth="1"/>
    <col min="15118" max="15118" width="32.125" style="518" customWidth="1"/>
    <col min="15119" max="15119" width="9.75" style="518" customWidth="1"/>
    <col min="15120" max="15120" width="46.5" style="518" customWidth="1"/>
    <col min="15121" max="15121" width="9.75" style="518" customWidth="1"/>
    <col min="15122" max="15122" width="12.625" style="518" customWidth="1"/>
    <col min="15123" max="15360" width="9.75" style="518"/>
    <col min="15361" max="15361" width="7.625" style="518" customWidth="1"/>
    <col min="15362" max="15362" width="31.75" style="518" customWidth="1"/>
    <col min="15363" max="15363" width="7.625" style="518" customWidth="1"/>
    <col min="15364" max="15364" width="9.5" style="518" customWidth="1"/>
    <col min="15365" max="15365" width="1.875" style="518" customWidth="1"/>
    <col min="15366" max="15366" width="9.5" style="518" customWidth="1"/>
    <col min="15367" max="15367" width="1.875" style="518" customWidth="1"/>
    <col min="15368" max="15368" width="10.375" style="518" customWidth="1"/>
    <col min="15369" max="15369" width="4.125" style="518" customWidth="1"/>
    <col min="15370" max="15370" width="16.625" style="518" customWidth="1"/>
    <col min="15371" max="15371" width="9.75" style="518" customWidth="1"/>
    <col min="15372" max="15372" width="28.75" style="518" customWidth="1"/>
    <col min="15373" max="15373" width="32.375" style="518" customWidth="1"/>
    <col min="15374" max="15374" width="32.125" style="518" customWidth="1"/>
    <col min="15375" max="15375" width="9.75" style="518" customWidth="1"/>
    <col min="15376" max="15376" width="46.5" style="518" customWidth="1"/>
    <col min="15377" max="15377" width="9.75" style="518" customWidth="1"/>
    <col min="15378" max="15378" width="12.625" style="518" customWidth="1"/>
    <col min="15379" max="15616" width="9.75" style="518"/>
    <col min="15617" max="15617" width="7.625" style="518" customWidth="1"/>
    <col min="15618" max="15618" width="31.75" style="518" customWidth="1"/>
    <col min="15619" max="15619" width="7.625" style="518" customWidth="1"/>
    <col min="15620" max="15620" width="9.5" style="518" customWidth="1"/>
    <col min="15621" max="15621" width="1.875" style="518" customWidth="1"/>
    <col min="15622" max="15622" width="9.5" style="518" customWidth="1"/>
    <col min="15623" max="15623" width="1.875" style="518" customWidth="1"/>
    <col min="15624" max="15624" width="10.375" style="518" customWidth="1"/>
    <col min="15625" max="15625" width="4.125" style="518" customWidth="1"/>
    <col min="15626" max="15626" width="16.625" style="518" customWidth="1"/>
    <col min="15627" max="15627" width="9.75" style="518" customWidth="1"/>
    <col min="15628" max="15628" width="28.75" style="518" customWidth="1"/>
    <col min="15629" max="15629" width="32.375" style="518" customWidth="1"/>
    <col min="15630" max="15630" width="32.125" style="518" customWidth="1"/>
    <col min="15631" max="15631" width="9.75" style="518" customWidth="1"/>
    <col min="15632" max="15632" width="46.5" style="518" customWidth="1"/>
    <col min="15633" max="15633" width="9.75" style="518" customWidth="1"/>
    <col min="15634" max="15634" width="12.625" style="518" customWidth="1"/>
    <col min="15635" max="15872" width="9.75" style="518"/>
    <col min="15873" max="15873" width="7.625" style="518" customWidth="1"/>
    <col min="15874" max="15874" width="31.75" style="518" customWidth="1"/>
    <col min="15875" max="15875" width="7.625" style="518" customWidth="1"/>
    <col min="15876" max="15876" width="9.5" style="518" customWidth="1"/>
    <col min="15877" max="15877" width="1.875" style="518" customWidth="1"/>
    <col min="15878" max="15878" width="9.5" style="518" customWidth="1"/>
    <col min="15879" max="15879" width="1.875" style="518" customWidth="1"/>
    <col min="15880" max="15880" width="10.375" style="518" customWidth="1"/>
    <col min="15881" max="15881" width="4.125" style="518" customWidth="1"/>
    <col min="15882" max="15882" width="16.625" style="518" customWidth="1"/>
    <col min="15883" max="15883" width="9.75" style="518" customWidth="1"/>
    <col min="15884" max="15884" width="28.75" style="518" customWidth="1"/>
    <col min="15885" max="15885" width="32.375" style="518" customWidth="1"/>
    <col min="15886" max="15886" width="32.125" style="518" customWidth="1"/>
    <col min="15887" max="15887" width="9.75" style="518" customWidth="1"/>
    <col min="15888" max="15888" width="46.5" style="518" customWidth="1"/>
    <col min="15889" max="15889" width="9.75" style="518" customWidth="1"/>
    <col min="15890" max="15890" width="12.625" style="518" customWidth="1"/>
    <col min="15891" max="16128" width="9.75" style="518"/>
    <col min="16129" max="16129" width="7.625" style="518" customWidth="1"/>
    <col min="16130" max="16130" width="31.75" style="518" customWidth="1"/>
    <col min="16131" max="16131" width="7.625" style="518" customWidth="1"/>
    <col min="16132" max="16132" width="9.5" style="518" customWidth="1"/>
    <col min="16133" max="16133" width="1.875" style="518" customWidth="1"/>
    <col min="16134" max="16134" width="9.5" style="518" customWidth="1"/>
    <col min="16135" max="16135" width="1.875" style="518" customWidth="1"/>
    <col min="16136" max="16136" width="10.375" style="518" customWidth="1"/>
    <col min="16137" max="16137" width="4.125" style="518" customWidth="1"/>
    <col min="16138" max="16138" width="16.625" style="518" customWidth="1"/>
    <col min="16139" max="16139" width="9.75" style="518" customWidth="1"/>
    <col min="16140" max="16140" width="28.75" style="518" customWidth="1"/>
    <col min="16141" max="16141" width="32.375" style="518" customWidth="1"/>
    <col min="16142" max="16142" width="32.125" style="518" customWidth="1"/>
    <col min="16143" max="16143" width="9.75" style="518" customWidth="1"/>
    <col min="16144" max="16144" width="46.5" style="518" customWidth="1"/>
    <col min="16145" max="16145" width="9.75" style="518" customWidth="1"/>
    <col min="16146" max="16146" width="12.625" style="518" customWidth="1"/>
    <col min="16147" max="16384" width="9.75" style="518"/>
  </cols>
  <sheetData>
    <row r="1" spans="1:20" s="706" customFormat="1" ht="15.75" customHeight="1">
      <c r="A1" s="702"/>
      <c r="B1" s="491"/>
      <c r="C1" s="703"/>
      <c r="D1" s="704"/>
      <c r="E1" s="705"/>
      <c r="F1" s="705"/>
      <c r="G1" s="705"/>
      <c r="P1" s="707"/>
    </row>
    <row r="2" spans="1:20" s="706" customFormat="1" ht="15.75" customHeight="1">
      <c r="A2" s="702"/>
      <c r="B2" s="491"/>
      <c r="C2" s="708"/>
      <c r="D2" s="683"/>
      <c r="E2" s="494"/>
      <c r="F2" s="494"/>
      <c r="G2" s="684"/>
      <c r="P2" s="707"/>
    </row>
    <row r="4" spans="1:20">
      <c r="A4" s="512" t="s">
        <v>527</v>
      </c>
      <c r="B4" s="513" t="s">
        <v>651</v>
      </c>
      <c r="C4" s="513"/>
      <c r="D4" s="514"/>
      <c r="E4" s="515"/>
      <c r="F4" s="516"/>
      <c r="G4" s="513"/>
      <c r="H4" s="517"/>
      <c r="R4" s="519"/>
    </row>
    <row r="5" spans="1:20">
      <c r="B5" s="513"/>
      <c r="C5" s="513"/>
      <c r="D5" s="514"/>
      <c r="E5" s="515"/>
      <c r="F5" s="516"/>
      <c r="G5" s="513"/>
      <c r="H5" s="517"/>
      <c r="R5" s="519"/>
    </row>
    <row r="7" spans="1:20" s="523" customFormat="1" ht="15.75" customHeight="1">
      <c r="A7" s="512" t="s">
        <v>529</v>
      </c>
      <c r="B7" s="513" t="s">
        <v>652</v>
      </c>
      <c r="C7" s="520"/>
      <c r="D7" s="514"/>
      <c r="E7" s="515"/>
      <c r="F7" s="516"/>
      <c r="G7" s="513"/>
      <c r="H7" s="521">
        <f>SUM(H62)</f>
        <v>1395</v>
      </c>
      <c r="I7" s="522"/>
      <c r="L7" s="524"/>
      <c r="R7" s="519"/>
    </row>
    <row r="8" spans="1:20" s="530" customFormat="1" ht="20.25" customHeight="1">
      <c r="A8" s="525"/>
      <c r="B8" s="526"/>
      <c r="C8" s="526"/>
      <c r="D8" s="527"/>
      <c r="E8" s="526"/>
      <c r="F8" s="528"/>
      <c r="G8" s="526"/>
      <c r="H8" s="533"/>
      <c r="I8" s="529"/>
      <c r="L8" s="531"/>
      <c r="R8" s="532"/>
    </row>
    <row r="9" spans="1:20">
      <c r="B9" s="520"/>
      <c r="C9" s="520"/>
      <c r="D9" s="514"/>
      <c r="E9" s="515"/>
      <c r="F9" s="516"/>
      <c r="G9" s="513"/>
      <c r="H9" s="517"/>
      <c r="L9" s="519"/>
      <c r="R9" s="519"/>
    </row>
    <row r="10" spans="1:20" ht="13.5" thickBot="1">
      <c r="B10" s="534" t="s">
        <v>533</v>
      </c>
      <c r="C10" s="535"/>
      <c r="D10" s="536"/>
      <c r="E10" s="537"/>
      <c r="F10" s="538"/>
      <c r="G10" s="539"/>
      <c r="H10" s="521">
        <f>SUM(H7:H7)</f>
        <v>1395</v>
      </c>
      <c r="I10" s="522"/>
      <c r="K10" s="519"/>
      <c r="L10" s="540"/>
      <c r="R10" s="541"/>
    </row>
    <row r="13" spans="1:20" ht="15.75" customHeight="1">
      <c r="F13" s="545"/>
      <c r="G13" s="546"/>
      <c r="H13" s="546"/>
      <c r="L13" s="542"/>
      <c r="M13" s="542"/>
      <c r="N13" s="542"/>
      <c r="P13" s="542"/>
    </row>
    <row r="14" spans="1:20" ht="84.75" customHeight="1">
      <c r="F14" s="548"/>
      <c r="G14" s="548"/>
      <c r="H14" s="548"/>
      <c r="L14" s="542"/>
      <c r="M14" s="542"/>
      <c r="N14" s="542"/>
      <c r="P14" s="542"/>
    </row>
    <row r="16" spans="1:20">
      <c r="F16" s="549"/>
      <c r="G16" s="550"/>
      <c r="H16" s="550"/>
      <c r="L16" s="545"/>
      <c r="M16" s="546"/>
      <c r="N16" s="546"/>
      <c r="P16" s="551"/>
      <c r="R16" s="545"/>
      <c r="S16" s="546"/>
      <c r="T16" s="546"/>
    </row>
    <row r="17" spans="1:20" ht="119.25" customHeight="1">
      <c r="F17" s="552"/>
      <c r="G17" s="553"/>
      <c r="H17" s="553"/>
      <c r="L17" s="548"/>
      <c r="M17" s="554"/>
      <c r="N17" s="554"/>
      <c r="P17" s="555"/>
      <c r="R17" s="548"/>
      <c r="S17" s="548"/>
      <c r="T17" s="548"/>
    </row>
    <row r="18" spans="1:20" ht="15.75" customHeight="1"/>
    <row r="19" spans="1:20">
      <c r="F19" s="545"/>
      <c r="G19" s="546"/>
      <c r="H19" s="546"/>
      <c r="L19" s="542"/>
      <c r="M19" s="556"/>
      <c r="N19" s="556"/>
      <c r="O19" s="556"/>
      <c r="P19" s="545"/>
      <c r="Q19" s="546"/>
      <c r="R19" s="546"/>
    </row>
    <row r="20" spans="1:20">
      <c r="F20" s="545"/>
      <c r="G20" s="546"/>
      <c r="H20" s="546"/>
      <c r="L20" s="542"/>
      <c r="M20" s="556"/>
      <c r="N20" s="556"/>
      <c r="O20" s="556"/>
      <c r="P20" s="545"/>
      <c r="Q20" s="546"/>
      <c r="R20" s="546"/>
    </row>
    <row r="21" spans="1:20">
      <c r="F21" s="545"/>
      <c r="G21" s="546"/>
      <c r="H21" s="546"/>
      <c r="L21" s="542"/>
      <c r="M21" s="556"/>
      <c r="N21" s="556"/>
      <c r="O21" s="556"/>
      <c r="P21" s="545"/>
      <c r="Q21" s="546"/>
      <c r="R21" s="546"/>
    </row>
    <row r="22" spans="1:20">
      <c r="F22" s="545"/>
      <c r="G22" s="546"/>
      <c r="H22" s="546"/>
      <c r="L22" s="542"/>
      <c r="M22" s="556"/>
      <c r="N22" s="556"/>
      <c r="O22" s="556"/>
      <c r="P22" s="545"/>
      <c r="Q22" s="546"/>
      <c r="R22" s="546"/>
    </row>
    <row r="23" spans="1:20" s="523" customFormat="1" ht="13.5" thickBot="1">
      <c r="A23" s="512"/>
      <c r="B23" s="542"/>
      <c r="C23" s="542"/>
      <c r="D23" s="543"/>
      <c r="E23" s="544"/>
      <c r="F23" s="507"/>
      <c r="G23" s="508"/>
      <c r="H23" s="509"/>
      <c r="I23" s="518"/>
      <c r="R23" s="547"/>
    </row>
    <row r="24" spans="1:20" s="564" customFormat="1" ht="26.25" thickBot="1">
      <c r="A24" s="558" t="s">
        <v>0</v>
      </c>
      <c r="B24" s="559" t="s">
        <v>534</v>
      </c>
      <c r="C24" s="560" t="s">
        <v>535</v>
      </c>
      <c r="D24" s="561" t="s">
        <v>1</v>
      </c>
      <c r="E24" s="562"/>
      <c r="F24" s="563" t="s">
        <v>536</v>
      </c>
      <c r="G24" s="563"/>
      <c r="H24" s="563" t="s">
        <v>537</v>
      </c>
    </row>
    <row r="25" spans="1:20" s="523" customFormat="1">
      <c r="A25" s="512"/>
      <c r="B25" s="542"/>
      <c r="C25" s="542"/>
      <c r="D25" s="543"/>
      <c r="E25" s="544"/>
      <c r="F25" s="507"/>
      <c r="G25" s="508"/>
      <c r="H25" s="509"/>
      <c r="I25" s="518"/>
      <c r="R25" s="547"/>
    </row>
    <row r="26" spans="1:20" s="572" customFormat="1" ht="25.5">
      <c r="A26" s="565" t="s">
        <v>538</v>
      </c>
      <c r="B26" s="566" t="s">
        <v>653</v>
      </c>
      <c r="C26" s="566"/>
      <c r="D26" s="567"/>
      <c r="E26" s="568"/>
      <c r="F26" s="569"/>
      <c r="G26" s="570"/>
      <c r="H26" s="517"/>
      <c r="I26" s="571"/>
      <c r="R26" s="573"/>
    </row>
    <row r="27" spans="1:20" s="523" customFormat="1">
      <c r="A27" s="512"/>
      <c r="B27" s="542"/>
      <c r="C27" s="542"/>
      <c r="D27" s="543"/>
      <c r="E27" s="544"/>
      <c r="F27" s="507"/>
      <c r="G27" s="508"/>
      <c r="H27" s="509"/>
      <c r="I27" s="518"/>
      <c r="R27" s="547"/>
    </row>
    <row r="28" spans="1:20" s="523" customFormat="1" ht="38.25">
      <c r="A28" s="579" t="s">
        <v>362</v>
      </c>
      <c r="B28" s="580" t="s">
        <v>654</v>
      </c>
      <c r="C28" s="709" t="s">
        <v>575</v>
      </c>
      <c r="D28" s="582">
        <v>95</v>
      </c>
      <c r="F28" s="583"/>
      <c r="G28" s="575"/>
      <c r="H28" s="583">
        <f>D28*F28</f>
        <v>0</v>
      </c>
      <c r="I28" s="518"/>
      <c r="R28" s="547"/>
    </row>
    <row r="29" spans="1:20" s="523" customFormat="1">
      <c r="A29" s="584"/>
      <c r="B29" s="575"/>
      <c r="C29" s="575"/>
      <c r="D29" s="585"/>
      <c r="E29" s="586"/>
      <c r="F29" s="587"/>
      <c r="G29" s="588"/>
      <c r="H29" s="589"/>
      <c r="R29" s="524"/>
    </row>
    <row r="30" spans="1:20" s="592" customFormat="1" ht="61.5" customHeight="1">
      <c r="A30" s="590" t="s">
        <v>359</v>
      </c>
      <c r="B30" s="591" t="s">
        <v>655</v>
      </c>
      <c r="C30" s="709" t="s">
        <v>436</v>
      </c>
      <c r="D30" s="582">
        <v>2</v>
      </c>
      <c r="E30" s="523"/>
      <c r="F30" s="583"/>
      <c r="G30" s="575"/>
      <c r="H30" s="583">
        <f>D30*F30</f>
        <v>0</v>
      </c>
      <c r="I30" s="523"/>
      <c r="L30" s="593"/>
      <c r="R30" s="524"/>
    </row>
    <row r="31" spans="1:20" s="592" customFormat="1" ht="12.75" customHeight="1">
      <c r="A31" s="590"/>
      <c r="B31" s="591"/>
      <c r="C31" s="581"/>
      <c r="D31" s="582"/>
      <c r="E31" s="523"/>
      <c r="F31" s="583"/>
      <c r="G31" s="594"/>
      <c r="H31" s="583"/>
      <c r="I31" s="595"/>
      <c r="J31" s="596"/>
      <c r="L31" s="593"/>
      <c r="R31" s="524"/>
    </row>
    <row r="32" spans="1:20" s="599" customFormat="1" ht="180" customHeight="1">
      <c r="A32" s="590" t="s">
        <v>354</v>
      </c>
      <c r="B32" s="591" t="s">
        <v>656</v>
      </c>
      <c r="C32" s="710" t="s">
        <v>555</v>
      </c>
      <c r="D32" s="598">
        <v>59</v>
      </c>
      <c r="F32" s="600"/>
      <c r="G32" s="601"/>
      <c r="H32" s="600">
        <f>D32*F32</f>
        <v>0</v>
      </c>
      <c r="L32" s="557"/>
      <c r="R32" s="602"/>
    </row>
    <row r="33" spans="1:18" s="523" customFormat="1">
      <c r="A33" s="579"/>
      <c r="B33" s="593"/>
      <c r="C33" s="710"/>
      <c r="D33" s="543"/>
      <c r="E33" s="507"/>
      <c r="F33" s="509"/>
      <c r="G33" s="575"/>
      <c r="H33" s="608"/>
      <c r="I33" s="518"/>
      <c r="R33" s="547"/>
    </row>
    <row r="34" spans="1:18" s="523" customFormat="1" ht="25.5">
      <c r="A34" s="579" t="s">
        <v>351</v>
      </c>
      <c r="B34" s="593" t="s">
        <v>657</v>
      </c>
      <c r="C34" s="710" t="s">
        <v>555</v>
      </c>
      <c r="D34" s="543">
        <v>7.6</v>
      </c>
      <c r="E34" s="507"/>
      <c r="F34" s="509"/>
      <c r="G34" s="575"/>
      <c r="H34" s="608">
        <f>SUM(D34*F34)</f>
        <v>0</v>
      </c>
      <c r="I34" s="518"/>
      <c r="R34" s="547"/>
    </row>
    <row r="35" spans="1:18" s="523" customFormat="1">
      <c r="A35" s="579"/>
      <c r="B35" s="593"/>
      <c r="C35" s="710"/>
      <c r="D35" s="543"/>
      <c r="E35" s="507"/>
      <c r="F35" s="509"/>
      <c r="G35" s="575"/>
      <c r="H35" s="608"/>
      <c r="I35" s="518"/>
      <c r="R35" s="547"/>
    </row>
    <row r="36" spans="1:18" s="523" customFormat="1" ht="38.25">
      <c r="A36" s="579" t="s">
        <v>347</v>
      </c>
      <c r="B36" s="593" t="s">
        <v>658</v>
      </c>
      <c r="C36" s="710" t="s">
        <v>575</v>
      </c>
      <c r="D36" s="543">
        <v>24</v>
      </c>
      <c r="E36" s="507"/>
      <c r="F36" s="509"/>
      <c r="G36" s="575"/>
      <c r="H36" s="608">
        <f>SUM(D36*F36)</f>
        <v>0</v>
      </c>
      <c r="I36" s="518"/>
      <c r="R36" s="547"/>
    </row>
    <row r="37" spans="1:18" s="523" customFormat="1">
      <c r="A37" s="579"/>
      <c r="B37" s="593"/>
      <c r="C37" s="710"/>
      <c r="D37" s="543"/>
      <c r="E37" s="507"/>
      <c r="F37" s="509"/>
      <c r="G37" s="575"/>
      <c r="H37" s="575"/>
      <c r="I37" s="518"/>
      <c r="R37" s="547"/>
    </row>
    <row r="38" spans="1:18" s="572" customFormat="1" ht="38.25">
      <c r="A38" s="579" t="s">
        <v>346</v>
      </c>
      <c r="B38" s="617" t="s">
        <v>659</v>
      </c>
      <c r="C38" s="711" t="s">
        <v>575</v>
      </c>
      <c r="D38" s="598">
        <v>95</v>
      </c>
      <c r="E38" s="610"/>
      <c r="F38" s="600"/>
      <c r="G38" s="610"/>
      <c r="H38" s="600">
        <f>D38*F38</f>
        <v>0</v>
      </c>
      <c r="I38" s="571"/>
      <c r="R38" s="618"/>
    </row>
    <row r="39" spans="1:18" s="572" customFormat="1">
      <c r="A39" s="579"/>
      <c r="B39" s="617"/>
      <c r="C39" s="597"/>
      <c r="D39" s="598"/>
      <c r="E39" s="610"/>
      <c r="F39" s="600"/>
      <c r="G39" s="610"/>
      <c r="H39" s="600"/>
      <c r="I39" s="571"/>
      <c r="R39" s="618"/>
    </row>
    <row r="40" spans="1:18" s="572" customFormat="1" ht="63.75">
      <c r="A40" s="579" t="s">
        <v>345</v>
      </c>
      <c r="B40" s="617" t="s">
        <v>660</v>
      </c>
      <c r="C40" s="710" t="s">
        <v>555</v>
      </c>
      <c r="D40" s="598">
        <v>53</v>
      </c>
      <c r="E40" s="610"/>
      <c r="F40" s="600"/>
      <c r="G40" s="610"/>
      <c r="H40" s="600">
        <f>SUM(D40*F40)</f>
        <v>0</v>
      </c>
      <c r="I40" s="571"/>
      <c r="R40" s="618"/>
    </row>
    <row r="41" spans="1:18" s="572" customFormat="1">
      <c r="A41" s="579"/>
      <c r="B41" s="617"/>
      <c r="C41" s="710"/>
      <c r="D41" s="598"/>
      <c r="E41" s="610"/>
      <c r="F41" s="600"/>
      <c r="G41" s="610"/>
      <c r="H41" s="600"/>
      <c r="I41" s="571"/>
      <c r="R41" s="618"/>
    </row>
    <row r="42" spans="1:18" s="572" customFormat="1" ht="25.5">
      <c r="A42" s="579" t="s">
        <v>341</v>
      </c>
      <c r="B42" s="617" t="s">
        <v>661</v>
      </c>
      <c r="C42" s="712" t="s">
        <v>662</v>
      </c>
      <c r="D42" s="598">
        <v>11.5</v>
      </c>
      <c r="E42" s="610"/>
      <c r="F42" s="600"/>
      <c r="G42" s="610"/>
      <c r="H42" s="600">
        <f>SUM(D42*F42)</f>
        <v>0</v>
      </c>
      <c r="I42" s="571"/>
      <c r="R42" s="618"/>
    </row>
    <row r="43" spans="1:18" s="572" customFormat="1">
      <c r="A43" s="579"/>
      <c r="B43" s="617"/>
      <c r="C43" s="712"/>
      <c r="D43" s="598"/>
      <c r="E43" s="610"/>
      <c r="F43" s="600"/>
      <c r="G43" s="610"/>
      <c r="H43" s="600"/>
      <c r="I43" s="571"/>
      <c r="R43" s="618"/>
    </row>
    <row r="44" spans="1:18" s="572" customFormat="1" ht="38.25">
      <c r="A44" s="579" t="s">
        <v>337</v>
      </c>
      <c r="B44" s="617" t="s">
        <v>663</v>
      </c>
      <c r="C44" s="712" t="s">
        <v>575</v>
      </c>
      <c r="D44" s="598">
        <v>95</v>
      </c>
      <c r="E44" s="610"/>
      <c r="F44" s="600"/>
      <c r="G44" s="610"/>
      <c r="H44" s="600">
        <f>SUM(D44*F44)</f>
        <v>0</v>
      </c>
      <c r="I44" s="571"/>
      <c r="R44" s="618"/>
    </row>
    <row r="45" spans="1:18" s="572" customFormat="1">
      <c r="A45" s="579"/>
      <c r="B45" s="617"/>
      <c r="C45" s="712"/>
      <c r="D45" s="598"/>
      <c r="E45" s="610"/>
      <c r="F45" s="600"/>
      <c r="G45" s="610"/>
      <c r="H45" s="600"/>
      <c r="I45" s="571"/>
      <c r="R45" s="618"/>
    </row>
    <row r="46" spans="1:18" s="572" customFormat="1" ht="51">
      <c r="A46" s="579" t="s">
        <v>331</v>
      </c>
      <c r="B46" s="617" t="s">
        <v>664</v>
      </c>
      <c r="C46" s="712" t="s">
        <v>575</v>
      </c>
      <c r="D46" s="598">
        <v>95</v>
      </c>
      <c r="E46" s="610"/>
      <c r="F46" s="600"/>
      <c r="G46" s="610"/>
      <c r="H46" s="600">
        <f>SUM(D46*F46)</f>
        <v>0</v>
      </c>
      <c r="I46" s="571"/>
      <c r="R46" s="618"/>
    </row>
    <row r="47" spans="1:18" s="572" customFormat="1">
      <c r="A47" s="579"/>
      <c r="B47" s="617"/>
      <c r="C47" s="712"/>
      <c r="D47" s="598"/>
      <c r="E47" s="610"/>
      <c r="F47" s="600"/>
      <c r="G47" s="610"/>
      <c r="H47" s="600"/>
      <c r="I47" s="571"/>
      <c r="R47" s="618"/>
    </row>
    <row r="48" spans="1:18" s="572" customFormat="1" ht="38.25">
      <c r="A48" s="579" t="s">
        <v>328</v>
      </c>
      <c r="B48" s="617" t="s">
        <v>665</v>
      </c>
      <c r="C48" s="712" t="s">
        <v>575</v>
      </c>
      <c r="D48" s="598">
        <v>95</v>
      </c>
      <c r="E48" s="610"/>
      <c r="F48" s="600"/>
      <c r="G48" s="610"/>
      <c r="H48" s="600">
        <f>SUM(D48*F48)</f>
        <v>0</v>
      </c>
      <c r="I48" s="571"/>
      <c r="R48" s="618"/>
    </row>
    <row r="49" spans="1:18" s="572" customFormat="1">
      <c r="A49" s="579"/>
      <c r="B49" s="617"/>
      <c r="C49" s="712"/>
      <c r="D49" s="598"/>
      <c r="E49" s="610"/>
      <c r="F49" s="600"/>
      <c r="G49" s="610"/>
      <c r="H49" s="600"/>
      <c r="I49" s="571"/>
      <c r="R49" s="618"/>
    </row>
    <row r="50" spans="1:18" s="572" customFormat="1" ht="25.5">
      <c r="A50" s="579" t="s">
        <v>327</v>
      </c>
      <c r="B50" s="617" t="s">
        <v>666</v>
      </c>
      <c r="C50" s="712" t="s">
        <v>436</v>
      </c>
      <c r="D50" s="598">
        <v>8</v>
      </c>
      <c r="E50" s="610"/>
      <c r="F50" s="600"/>
      <c r="G50" s="610"/>
      <c r="H50" s="600">
        <f>SUM(D50*F50)</f>
        <v>0</v>
      </c>
      <c r="I50" s="571"/>
      <c r="R50" s="618"/>
    </row>
    <row r="51" spans="1:18" s="572" customFormat="1">
      <c r="A51" s="579"/>
      <c r="B51" s="617"/>
      <c r="C51" s="712"/>
      <c r="D51" s="598"/>
      <c r="E51" s="610"/>
      <c r="F51" s="600"/>
      <c r="G51" s="610"/>
      <c r="H51" s="600"/>
      <c r="I51" s="571"/>
      <c r="R51" s="618"/>
    </row>
    <row r="52" spans="1:18" s="572" customFormat="1" ht="25.5">
      <c r="A52" s="579" t="s">
        <v>325</v>
      </c>
      <c r="B52" s="617" t="s">
        <v>667</v>
      </c>
      <c r="C52" s="712" t="s">
        <v>575</v>
      </c>
      <c r="D52" s="598">
        <v>95</v>
      </c>
      <c r="E52" s="610"/>
      <c r="F52" s="600"/>
      <c r="G52" s="610"/>
      <c r="H52" s="600">
        <f>SUM(D52*F52)</f>
        <v>0</v>
      </c>
      <c r="I52" s="571"/>
      <c r="R52" s="618"/>
    </row>
    <row r="53" spans="1:18" s="572" customFormat="1">
      <c r="A53" s="579"/>
      <c r="B53" s="617"/>
      <c r="C53" s="712"/>
      <c r="D53" s="598"/>
      <c r="E53" s="610"/>
      <c r="F53" s="600"/>
      <c r="G53" s="610"/>
      <c r="H53" s="600"/>
      <c r="I53" s="571"/>
      <c r="R53" s="618"/>
    </row>
    <row r="54" spans="1:18" s="572" customFormat="1" ht="25.5">
      <c r="A54" s="579" t="s">
        <v>323</v>
      </c>
      <c r="B54" s="617" t="s">
        <v>668</v>
      </c>
      <c r="C54" s="712" t="s">
        <v>436</v>
      </c>
      <c r="D54" s="598">
        <v>15</v>
      </c>
      <c r="E54" s="610"/>
      <c r="F54" s="600">
        <v>45</v>
      </c>
      <c r="G54" s="610"/>
      <c r="H54" s="600">
        <f>SUM(D54*F54)</f>
        <v>675</v>
      </c>
      <c r="I54" s="571"/>
      <c r="R54" s="618"/>
    </row>
    <row r="55" spans="1:18" s="572" customFormat="1">
      <c r="A55" s="579"/>
      <c r="B55" s="617"/>
      <c r="C55" s="712"/>
      <c r="D55" s="598"/>
      <c r="E55" s="610"/>
      <c r="F55" s="600"/>
      <c r="G55" s="610"/>
      <c r="H55" s="600"/>
      <c r="I55" s="571"/>
      <c r="R55" s="618"/>
    </row>
    <row r="56" spans="1:18" s="572" customFormat="1" ht="25.5">
      <c r="A56" s="579" t="s">
        <v>321</v>
      </c>
      <c r="B56" s="617" t="s">
        <v>669</v>
      </c>
      <c r="C56" s="712" t="s">
        <v>436</v>
      </c>
      <c r="D56" s="598">
        <v>16</v>
      </c>
      <c r="E56" s="610"/>
      <c r="F56" s="600">
        <v>45</v>
      </c>
      <c r="G56" s="610"/>
      <c r="H56" s="600">
        <f>SUM(D56*F56)</f>
        <v>720</v>
      </c>
      <c r="I56" s="571"/>
      <c r="R56" s="618"/>
    </row>
    <row r="57" spans="1:18" s="572" customFormat="1">
      <c r="A57" s="579"/>
      <c r="B57" s="617"/>
      <c r="C57" s="712"/>
      <c r="D57" s="598"/>
      <c r="E57" s="610"/>
      <c r="F57" s="600"/>
      <c r="G57" s="610"/>
      <c r="H57" s="600"/>
      <c r="I57" s="571"/>
      <c r="R57" s="618"/>
    </row>
    <row r="58" spans="1:18" s="572" customFormat="1" ht="25.5">
      <c r="A58" s="579" t="s">
        <v>315</v>
      </c>
      <c r="B58" s="617" t="s">
        <v>670</v>
      </c>
      <c r="C58" s="712" t="s">
        <v>134</v>
      </c>
      <c r="D58" s="598">
        <v>1</v>
      </c>
      <c r="E58" s="610"/>
      <c r="F58" s="600"/>
      <c r="G58" s="610"/>
      <c r="H58" s="600">
        <f>SUM(D58*F58)</f>
        <v>0</v>
      </c>
      <c r="I58" s="571"/>
      <c r="R58" s="618"/>
    </row>
    <row r="59" spans="1:18" s="572" customFormat="1">
      <c r="A59" s="579"/>
      <c r="B59" s="617"/>
      <c r="C59" s="712"/>
      <c r="D59" s="598"/>
      <c r="E59" s="610"/>
      <c r="F59" s="600"/>
      <c r="G59" s="610"/>
      <c r="H59" s="600"/>
      <c r="I59" s="571"/>
      <c r="R59" s="618"/>
    </row>
    <row r="60" spans="1:18" s="572" customFormat="1" ht="25.5">
      <c r="A60" s="579" t="s">
        <v>314</v>
      </c>
      <c r="B60" s="617" t="s">
        <v>671</v>
      </c>
      <c r="C60" s="712" t="s">
        <v>134</v>
      </c>
      <c r="D60" s="598">
        <v>1</v>
      </c>
      <c r="E60" s="610"/>
      <c r="F60" s="600"/>
      <c r="G60" s="610"/>
      <c r="H60" s="600">
        <f>SUM(D60*F60)</f>
        <v>0</v>
      </c>
      <c r="I60" s="571"/>
      <c r="R60" s="618"/>
    </row>
    <row r="61" spans="1:18" s="523" customFormat="1">
      <c r="A61" s="603"/>
      <c r="B61" s="593"/>
      <c r="C61" s="604"/>
      <c r="D61" s="605"/>
      <c r="E61" s="607"/>
      <c r="F61" s="606"/>
      <c r="G61" s="607"/>
      <c r="H61" s="608"/>
      <c r="I61" s="592"/>
      <c r="R61" s="609"/>
    </row>
    <row r="62" spans="1:18" s="572" customFormat="1">
      <c r="A62" s="574" t="s">
        <v>546</v>
      </c>
      <c r="B62" s="566" t="s">
        <v>14</v>
      </c>
      <c r="C62" s="611"/>
      <c r="D62" s="612"/>
      <c r="E62" s="570"/>
      <c r="F62" s="613"/>
      <c r="G62" s="570"/>
      <c r="H62" s="521">
        <f>SUM(H28:H60)</f>
        <v>1395</v>
      </c>
      <c r="I62" s="568"/>
      <c r="J62" s="614"/>
      <c r="R62" s="573"/>
    </row>
    <row r="63" spans="1:18">
      <c r="A63" s="615"/>
      <c r="B63" s="580"/>
      <c r="C63" s="581"/>
      <c r="D63" s="616"/>
      <c r="E63" s="523"/>
      <c r="F63" s="583"/>
      <c r="G63" s="575"/>
      <c r="H63" s="583"/>
    </row>
  </sheetData>
  <pageMargins left="0.7" right="0.7" top="0.75" bottom="0.75" header="0.3" footer="0.3"/>
  <pageSetup paperSize="9" orientation="portrait" r:id="rId1"/>
  <headerFooter>
    <oddFooter>Stran &amp;P</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18</vt:i4>
      </vt:variant>
    </vt:vector>
  </HeadingPairs>
  <TitlesOfParts>
    <vt:vector size="27" baseType="lpstr">
      <vt:lpstr>rekapitulacija predpračuna</vt:lpstr>
      <vt:lpstr> predračun cesta</vt:lpstr>
      <vt:lpstr>rekapitulacija objekti</vt:lpstr>
      <vt:lpstr>objekti</vt:lpstr>
      <vt:lpstr>Kanalizacija</vt:lpstr>
      <vt:lpstr>vodovod sekundarni obnova</vt:lpstr>
      <vt:lpstr>CR </vt:lpstr>
      <vt:lpstr>ZAŠČITA EE VODOV</vt:lpstr>
      <vt:lpstr>TKO</vt:lpstr>
      <vt:lpstr>' predračun cesta'!_Toc92683858</vt:lpstr>
      <vt:lpstr>' predračun cesta'!_Toc92683861</vt:lpstr>
      <vt:lpstr>'CR '!OLE_LINK13</vt:lpstr>
      <vt:lpstr>'CR '!OLE_LINK41</vt:lpstr>
      <vt:lpstr>' predračun cesta'!Področje_tiskanja</vt:lpstr>
      <vt:lpstr>'CR '!Področje_tiskanja</vt:lpstr>
      <vt:lpstr>Kanalizacija!Področje_tiskanja</vt:lpstr>
      <vt:lpstr>objekti!Področje_tiskanja</vt:lpstr>
      <vt:lpstr>'rekapitulacija objekti'!Področje_tiskanja</vt:lpstr>
      <vt:lpstr>'rekapitulacija predpračuna'!Področje_tiskanja</vt:lpstr>
      <vt:lpstr>TKO!Področje_tiskanja</vt:lpstr>
      <vt:lpstr>'vodovod sekundarni obnova'!Področje_tiskanja</vt:lpstr>
      <vt:lpstr>'ZAŠČITA EE VODOV'!Področje_tiskanja</vt:lpstr>
      <vt:lpstr>' predračun cesta'!Tiskanje_naslovov</vt:lpstr>
      <vt:lpstr>'CR '!Tiskanje_naslovov</vt:lpstr>
      <vt:lpstr>objekti!Tiskanje_naslovov</vt:lpstr>
      <vt:lpstr>'vodovod sekundarni obnova'!Tiskanje_naslovov</vt:lpstr>
      <vt:lpstr>'ZAŠČITA EE VODOV'!Tiskanje_naslovov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CS1384-20-TP-popis</dc:title>
  <dc:creator>Davor Subotić</dc:creator>
  <cp:lastModifiedBy>Andrej Drenik</cp:lastModifiedBy>
  <cp:lastPrinted>2021-04-14T10:08:07Z</cp:lastPrinted>
  <dcterms:created xsi:type="dcterms:W3CDTF">1998-11-15T10:12:20Z</dcterms:created>
  <dcterms:modified xsi:type="dcterms:W3CDTF">2022-03-21T12:36:08Z</dcterms:modified>
</cp:coreProperties>
</file>